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par\Documents\Business\e3BS2 TSP\TSP Site\TSP Guidance\02 Managing a Practice\Monthly Performance Sheet\"/>
    </mc:Choice>
  </mc:AlternateContent>
  <xr:revisionPtr revIDLastSave="0" documentId="13_ncr:1_{81C38A0C-706F-4307-BBD2-036B066510A2}" xr6:coauthVersionLast="47" xr6:coauthVersionMax="47" xr10:uidLastSave="{00000000-0000-0000-0000-000000000000}"/>
  <bookViews>
    <workbookView xWindow="4596" yWindow="588" windowWidth="16164" windowHeight="13860" xr2:uid="{00000000-000D-0000-FFFF-FFFF00000000}"/>
  </bookViews>
  <sheets>
    <sheet name="Income" sheetId="7" r:id="rId1"/>
    <sheet name="Expenses" sheetId="1" r:id="rId2"/>
  </sheets>
  <definedNames>
    <definedName name="_xlnm.Print_Area" localSheetId="1">Expenses!$A$2:$R$32</definedName>
    <definedName name="_xlnm.Print_Area" localSheetId="0">Income!$B$2:$R$62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6" i="7" l="1"/>
  <c r="O46" i="7"/>
  <c r="N46" i="7"/>
  <c r="M46" i="7"/>
  <c r="L46" i="7"/>
  <c r="K46" i="7"/>
  <c r="J46" i="7"/>
  <c r="I46" i="7"/>
  <c r="H46" i="7"/>
  <c r="G46" i="7"/>
  <c r="F46" i="7"/>
  <c r="E46" i="7"/>
  <c r="N60" i="7"/>
  <c r="M60" i="7"/>
  <c r="I60" i="7"/>
  <c r="H60" i="7"/>
  <c r="G60" i="7"/>
  <c r="N58" i="7"/>
  <c r="N61" i="7" s="1"/>
  <c r="M58" i="7"/>
  <c r="M61" i="7" s="1"/>
  <c r="L58" i="7"/>
  <c r="P55" i="7"/>
  <c r="O55" i="7"/>
  <c r="N55" i="7"/>
  <c r="M55" i="7"/>
  <c r="L55" i="7"/>
  <c r="K55" i="7"/>
  <c r="I55" i="7"/>
  <c r="G55" i="7"/>
  <c r="P54" i="7"/>
  <c r="O54" i="7"/>
  <c r="N54" i="7"/>
  <c r="M54" i="7"/>
  <c r="L54" i="7"/>
  <c r="K54" i="7"/>
  <c r="K58" i="7" s="1"/>
  <c r="J54" i="7"/>
  <c r="J55" i="7" s="1"/>
  <c r="I54" i="7"/>
  <c r="I58" i="7" s="1"/>
  <c r="I61" i="7" s="1"/>
  <c r="H54" i="7"/>
  <c r="H55" i="7" s="1"/>
  <c r="G54" i="7"/>
  <c r="R53" i="7"/>
  <c r="N53" i="7"/>
  <c r="M53" i="7"/>
  <c r="L53" i="7"/>
  <c r="K53" i="7"/>
  <c r="J53" i="7"/>
  <c r="I53" i="7"/>
  <c r="H53" i="7"/>
  <c r="G53" i="7"/>
  <c r="G58" i="7" s="1"/>
  <c r="G61" i="7" s="1"/>
  <c r="R52" i="7"/>
  <c r="F54" i="7"/>
  <c r="D54" i="7"/>
  <c r="C54" i="7"/>
  <c r="P49" i="7"/>
  <c r="O49" i="7"/>
  <c r="N49" i="7"/>
  <c r="M49" i="7"/>
  <c r="L49" i="7"/>
  <c r="K49" i="7"/>
  <c r="J49" i="7"/>
  <c r="P48" i="7"/>
  <c r="O48" i="7"/>
  <c r="N48" i="7"/>
  <c r="M48" i="7"/>
  <c r="L48" i="7"/>
  <c r="K48" i="7"/>
  <c r="J48" i="7"/>
  <c r="I48" i="7"/>
  <c r="H48" i="7"/>
  <c r="G48" i="7"/>
  <c r="I49" i="7" s="1"/>
  <c r="F48" i="7"/>
  <c r="H49" i="7" s="1"/>
  <c r="D48" i="7"/>
  <c r="E48" i="7"/>
  <c r="C48" i="7"/>
  <c r="P45" i="7"/>
  <c r="O45" i="7"/>
  <c r="N45" i="7"/>
  <c r="M45" i="7"/>
  <c r="L45" i="7"/>
  <c r="K45" i="7"/>
  <c r="J45" i="7"/>
  <c r="I45" i="7"/>
  <c r="H45" i="7"/>
  <c r="G45" i="7"/>
  <c r="F45" i="7"/>
  <c r="E45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R43" i="7"/>
  <c r="R45" i="7" s="1"/>
  <c r="L42" i="7"/>
  <c r="L60" i="7" s="1"/>
  <c r="K42" i="7"/>
  <c r="K60" i="7" s="1"/>
  <c r="J42" i="7"/>
  <c r="J60" i="7" s="1"/>
  <c r="I42" i="7"/>
  <c r="H42" i="7"/>
  <c r="G42" i="7"/>
  <c r="F42" i="7"/>
  <c r="F60" i="7" s="1"/>
  <c r="E42" i="7"/>
  <c r="D55" i="7" l="1"/>
  <c r="D58" i="7"/>
  <c r="C58" i="7"/>
  <c r="C55" i="7"/>
  <c r="F55" i="7"/>
  <c r="F58" i="7"/>
  <c r="F61" i="7" s="1"/>
  <c r="F62" i="7" s="1"/>
  <c r="G62" i="7" s="1"/>
  <c r="K61" i="7"/>
  <c r="L61" i="7"/>
  <c r="G49" i="7"/>
  <c r="F49" i="7"/>
  <c r="E49" i="7"/>
  <c r="R40" i="7"/>
  <c r="R47" i="7" s="1"/>
  <c r="E54" i="7"/>
  <c r="H58" i="7"/>
  <c r="H61" i="7" s="1"/>
  <c r="J58" i="7"/>
  <c r="J61" i="7" s="1"/>
  <c r="E55" i="7" l="1"/>
  <c r="R55" i="7" s="1"/>
  <c r="E58" i="7"/>
  <c r="E61" i="7" s="1"/>
  <c r="H62" i="7"/>
  <c r="I62" i="7" s="1"/>
  <c r="J62" i="7" s="1"/>
  <c r="K62" i="7" s="1"/>
  <c r="L62" i="7" s="1"/>
  <c r="M62" i="7" s="1"/>
  <c r="N62" i="7" s="1"/>
  <c r="R58" i="7"/>
  <c r="R54" i="7"/>
  <c r="C34" i="7" l="1"/>
  <c r="C18" i="7"/>
  <c r="C17" i="7"/>
  <c r="D18" i="7"/>
  <c r="D17" i="7"/>
  <c r="E18" i="7"/>
  <c r="E17" i="7"/>
  <c r="F18" i="7"/>
  <c r="F17" i="7"/>
  <c r="G18" i="7"/>
  <c r="G17" i="7"/>
  <c r="P9" i="7"/>
  <c r="M9" i="7"/>
  <c r="J9" i="7"/>
  <c r="G9" i="7"/>
  <c r="E19" i="7" l="1"/>
  <c r="F19" i="7"/>
  <c r="G19" i="7"/>
  <c r="P25" i="1" l="1"/>
  <c r="P24" i="1"/>
  <c r="P23" i="1"/>
  <c r="P22" i="1"/>
  <c r="P21" i="1"/>
  <c r="P20" i="1"/>
  <c r="P19" i="1"/>
  <c r="P18" i="1"/>
  <c r="P17" i="1"/>
  <c r="P15" i="1"/>
  <c r="P14" i="1"/>
  <c r="P12" i="1"/>
  <c r="P11" i="1"/>
  <c r="P10" i="1"/>
  <c r="P9" i="1"/>
  <c r="P8" i="1"/>
  <c r="P7" i="1"/>
  <c r="P6" i="1"/>
  <c r="P5" i="1"/>
  <c r="P4" i="1"/>
  <c r="M26" i="1"/>
  <c r="M33" i="1" s="1"/>
  <c r="L26" i="1"/>
  <c r="L33" i="1" s="1"/>
  <c r="Q22" i="7" l="1"/>
  <c r="Q21" i="7"/>
  <c r="D30" i="7"/>
  <c r="C30" i="7"/>
  <c r="O26" i="7"/>
  <c r="N26" i="7"/>
  <c r="J26" i="7"/>
  <c r="Q23" i="7" l="1"/>
  <c r="P26" i="7"/>
  <c r="O25" i="7"/>
  <c r="O8" i="7"/>
  <c r="M26" i="7" l="1"/>
  <c r="N25" i="7"/>
  <c r="L8" i="7" l="1"/>
  <c r="L26" i="7" l="1"/>
  <c r="K7" i="7" l="1"/>
  <c r="K26" i="7" l="1"/>
  <c r="K25" i="7"/>
  <c r="K8" i="7"/>
  <c r="I26" i="1" l="1"/>
  <c r="I33" i="1" s="1"/>
  <c r="H26" i="1" l="1"/>
  <c r="H33" i="1" s="1"/>
  <c r="R10" i="7" l="1"/>
  <c r="R26" i="7"/>
  <c r="R22" i="7"/>
  <c r="R19" i="1"/>
  <c r="R11" i="1"/>
  <c r="R25" i="1"/>
  <c r="R24" i="1"/>
  <c r="R23" i="1"/>
  <c r="R22" i="1"/>
  <c r="R21" i="1"/>
  <c r="R20" i="1"/>
  <c r="R18" i="1"/>
  <c r="R17" i="1"/>
  <c r="R15" i="1"/>
  <c r="R14" i="1"/>
  <c r="R12" i="1"/>
  <c r="R10" i="1"/>
  <c r="R9" i="1"/>
  <c r="R8" i="1"/>
  <c r="R7" i="1"/>
  <c r="R6" i="1"/>
  <c r="R5" i="1"/>
  <c r="R4" i="1"/>
  <c r="P16" i="1" l="1"/>
  <c r="R16" i="1" s="1"/>
  <c r="P13" i="1"/>
  <c r="I26" i="7" l="1"/>
  <c r="I25" i="7"/>
  <c r="R13" i="1"/>
  <c r="E26" i="1" l="1"/>
  <c r="E33" i="1" s="1"/>
  <c r="H26" i="7" l="1"/>
  <c r="G26" i="7" l="1"/>
  <c r="F26" i="7"/>
  <c r="G25" i="7"/>
  <c r="G30" i="7" l="1"/>
  <c r="G8" i="7"/>
  <c r="G7" i="7"/>
  <c r="D34" i="7" l="1"/>
  <c r="E8" i="7" l="1"/>
  <c r="F8" i="7"/>
  <c r="D26" i="7" l="1"/>
  <c r="D25" i="7"/>
  <c r="D7" i="7"/>
  <c r="C7" i="7"/>
  <c r="C26" i="7" l="1"/>
  <c r="C25" i="7"/>
  <c r="Q24" i="7" l="1"/>
  <c r="P26" i="1" l="1"/>
  <c r="K30" i="7" l="1"/>
  <c r="P8" i="7"/>
  <c r="P7" i="7"/>
  <c r="P25" i="7"/>
  <c r="P18" i="7"/>
  <c r="P17" i="7"/>
  <c r="P30" i="7" l="1"/>
  <c r="M29" i="1" l="1"/>
  <c r="K26" i="1"/>
  <c r="K33" i="1" s="1"/>
  <c r="O17" i="7" l="1"/>
  <c r="O7" i="7"/>
  <c r="O30" i="7" l="1"/>
  <c r="L29" i="1" l="1"/>
  <c r="O34" i="7"/>
  <c r="N17" i="7"/>
  <c r="P19" i="7" s="1"/>
  <c r="N8" i="7"/>
  <c r="N7" i="7"/>
  <c r="K29" i="1"/>
  <c r="N30" i="7" l="1"/>
  <c r="P31" i="7" s="1"/>
  <c r="N34" i="7"/>
  <c r="M32" i="1"/>
  <c r="I35" i="1"/>
  <c r="J26" i="1" l="1"/>
  <c r="J33" i="1" s="1"/>
  <c r="M25" i="7" l="1"/>
  <c r="J29" i="1" l="1"/>
  <c r="M30" i="7"/>
  <c r="O31" i="7" s="1"/>
  <c r="M8" i="7"/>
  <c r="M7" i="7"/>
  <c r="N31" i="7" l="1"/>
  <c r="M34" i="7"/>
  <c r="L32" i="1"/>
  <c r="G26" i="1"/>
  <c r="G33" i="1" s="1"/>
  <c r="O18" i="7" l="1"/>
  <c r="M17" i="7"/>
  <c r="O19" i="7" s="1"/>
  <c r="J17" i="7" l="1"/>
  <c r="L19" i="7" s="1"/>
  <c r="K17" i="7"/>
  <c r="M19" i="7" s="1"/>
  <c r="L7" i="7"/>
  <c r="L17" i="7" l="1"/>
  <c r="N19" i="7" s="1"/>
  <c r="N18" i="7"/>
  <c r="M18" i="7"/>
  <c r="L18" i="7"/>
  <c r="L25" i="7"/>
  <c r="L30" i="7" s="1"/>
  <c r="L34" i="7" l="1"/>
  <c r="M31" i="7"/>
  <c r="I29" i="1"/>
  <c r="K32" i="1" s="1"/>
  <c r="K18" i="7" l="1"/>
  <c r="L31" i="7" l="1"/>
  <c r="K34" i="7"/>
  <c r="H29" i="1"/>
  <c r="J32" i="1" s="1"/>
  <c r="I17" i="7" l="1"/>
  <c r="H17" i="7"/>
  <c r="J8" i="7"/>
  <c r="J7" i="7"/>
  <c r="J18" i="7" l="1"/>
  <c r="H19" i="7"/>
  <c r="K19" i="7"/>
  <c r="J19" i="7"/>
  <c r="I19" i="7"/>
  <c r="J25" i="7" l="1"/>
  <c r="I18" i="7"/>
  <c r="E26" i="7" l="1"/>
  <c r="Q26" i="7" l="1"/>
  <c r="J30" i="7"/>
  <c r="J34" i="7"/>
  <c r="G29" i="1"/>
  <c r="I32" i="1" s="1"/>
  <c r="F26" i="1"/>
  <c r="F33" i="1" s="1"/>
  <c r="D26" i="1"/>
  <c r="D33" i="1" s="1"/>
  <c r="C26" i="1"/>
  <c r="C33" i="1" s="1"/>
  <c r="K31" i="7" l="1"/>
  <c r="B26" i="1"/>
  <c r="B33" i="1" s="1"/>
  <c r="M27" i="1" l="1"/>
  <c r="L27" i="1"/>
  <c r="K27" i="1"/>
  <c r="J27" i="1"/>
  <c r="I27" i="1"/>
  <c r="E27" i="1"/>
  <c r="F27" i="1"/>
  <c r="D27" i="1"/>
  <c r="H27" i="1"/>
  <c r="G27" i="1"/>
  <c r="C27" i="1"/>
  <c r="B27" i="1"/>
  <c r="R26" i="1"/>
  <c r="R13" i="7" l="1"/>
  <c r="H18" i="7"/>
  <c r="I8" i="7" l="1"/>
  <c r="I7" i="7"/>
  <c r="I30" i="7" l="1"/>
  <c r="F29" i="1"/>
  <c r="H32" i="1" s="1"/>
  <c r="J31" i="7"/>
  <c r="I34" i="7"/>
  <c r="H8" i="7"/>
  <c r="H7" i="7"/>
  <c r="H25" i="7" l="1"/>
  <c r="H30" i="7" s="1"/>
  <c r="E7" i="7"/>
  <c r="F7" i="7"/>
  <c r="F25" i="7"/>
  <c r="F30" i="7" s="1"/>
  <c r="E25" i="7"/>
  <c r="R25" i="7"/>
  <c r="Q7" i="7" l="1"/>
  <c r="Q25" i="7"/>
  <c r="E29" i="1"/>
  <c r="C29" i="1"/>
  <c r="F34" i="7"/>
  <c r="H34" i="7"/>
  <c r="I31" i="7"/>
  <c r="E30" i="7" l="1"/>
  <c r="Q29" i="7"/>
  <c r="Q34" i="7" s="1"/>
  <c r="D29" i="1"/>
  <c r="G32" i="1"/>
  <c r="M31" i="1"/>
  <c r="B29" i="1"/>
  <c r="E34" i="7"/>
  <c r="Q30" i="7" l="1"/>
  <c r="E31" i="7"/>
  <c r="E31" i="1"/>
  <c r="F32" i="1"/>
  <c r="E32" i="1"/>
  <c r="B30" i="1"/>
  <c r="B31" i="1" s="1"/>
  <c r="B32" i="1" s="1"/>
  <c r="H31" i="7"/>
  <c r="G34" i="7"/>
  <c r="L31" i="1"/>
  <c r="K31" i="1"/>
  <c r="H31" i="1"/>
  <c r="I31" i="1"/>
  <c r="G31" i="1"/>
  <c r="J31" i="1"/>
  <c r="F31" i="7"/>
  <c r="D32" i="1"/>
  <c r="C31" i="1"/>
  <c r="C32" i="1" s="1"/>
  <c r="R16" i="7"/>
  <c r="R18" i="7" s="1"/>
  <c r="D31" i="1"/>
  <c r="F31" i="1"/>
  <c r="R8" i="7"/>
  <c r="R15" i="7" s="1"/>
  <c r="R29" i="7" l="1"/>
  <c r="R30" i="7" s="1"/>
  <c r="R31" i="7" s="1"/>
  <c r="G31" i="7"/>
  <c r="C30" i="1"/>
  <c r="D30" i="1" s="1"/>
  <c r="E30" i="1" s="1"/>
  <c r="F30" i="1" s="1"/>
  <c r="G30" i="1" s="1"/>
  <c r="H30" i="1" s="1"/>
  <c r="I30" i="1" l="1"/>
  <c r="Q26" i="1"/>
  <c r="J30" i="1" l="1"/>
  <c r="K30" i="1" s="1"/>
  <c r="L30" i="1" s="1"/>
  <c r="M30" i="1" s="1"/>
</calcChain>
</file>

<file path=xl/sharedStrings.xml><?xml version="1.0" encoding="utf-8"?>
<sst xmlns="http://schemas.openxmlformats.org/spreadsheetml/2006/main" count="134" uniqueCount="98">
  <si>
    <t>Jan</t>
  </si>
  <si>
    <t>Feb</t>
  </si>
  <si>
    <t>Mar</t>
  </si>
  <si>
    <t>Net Revenue</t>
  </si>
  <si>
    <t>Days</t>
  </si>
  <si>
    <t>Apr</t>
  </si>
  <si>
    <t>May</t>
  </si>
  <si>
    <t>ROA</t>
  </si>
  <si>
    <t>FD Payments</t>
  </si>
  <si>
    <t>Product</t>
  </si>
  <si>
    <t>EOBs</t>
  </si>
  <si>
    <t>EFTs</t>
  </si>
  <si>
    <t>Total Visits</t>
  </si>
  <si>
    <t xml:space="preserve"> </t>
  </si>
  <si>
    <t>RCM Cost</t>
  </si>
  <si>
    <t>Other</t>
  </si>
  <si>
    <t>ABA</t>
  </si>
  <si>
    <t>Total Days</t>
  </si>
  <si>
    <t>Provider 1</t>
  </si>
  <si>
    <t>3-Mo Visit Avg</t>
  </si>
  <si>
    <t>Compensation</t>
  </si>
  <si>
    <t>EMR</t>
  </si>
  <si>
    <t>Att. Expense</t>
  </si>
  <si>
    <t>Direct Revenue</t>
  </si>
  <si>
    <t>3 Mo Ttl Visit Avg</t>
  </si>
  <si>
    <t>Projected</t>
  </si>
  <si>
    <t>March</t>
  </si>
  <si>
    <t>% PCP Visits</t>
  </si>
  <si>
    <t>Visits</t>
  </si>
  <si>
    <t>Target</t>
  </si>
  <si>
    <t>PPD</t>
  </si>
  <si>
    <t>3-Mo PPD Avg</t>
  </si>
  <si>
    <t>FFS Receipts</t>
  </si>
  <si>
    <t>FFS PPP</t>
  </si>
  <si>
    <t>3-Mo FFS PPP Avg</t>
  </si>
  <si>
    <t>Supplements</t>
  </si>
  <si>
    <t>Shared Exp</t>
  </si>
  <si>
    <t>Gross Revenue</t>
  </si>
  <si>
    <t>Supp Sales</t>
  </si>
  <si>
    <t>Supp Cost</t>
  </si>
  <si>
    <t>Total Supplements</t>
  </si>
  <si>
    <t>ABA Patients</t>
  </si>
  <si>
    <t>Cum Net Rev</t>
  </si>
  <si>
    <t>Cum Dir Rev</t>
  </si>
  <si>
    <t>Commission</t>
  </si>
  <si>
    <t>Expenses</t>
  </si>
  <si>
    <t>Bank Service Charges</t>
  </si>
  <si>
    <t>Insurance</t>
  </si>
  <si>
    <t>Interest Expense</t>
  </si>
  <si>
    <t>Leases</t>
  </si>
  <si>
    <t>Office Management</t>
  </si>
  <si>
    <t>Outside Services</t>
  </si>
  <si>
    <t>Provider PR Taxes</t>
  </si>
  <si>
    <t>Supplies</t>
  </si>
  <si>
    <t>Utilities</t>
  </si>
  <si>
    <t>Total Expenses</t>
  </si>
  <si>
    <t>License &amp; Permit</t>
  </si>
  <si>
    <t>Telephone</t>
  </si>
  <si>
    <t>Payroll</t>
  </si>
  <si>
    <t>YTD Net Revenue</t>
  </si>
  <si>
    <t>Average</t>
  </si>
  <si>
    <t>3-Mo Average</t>
  </si>
  <si>
    <t xml:space="preserve">April </t>
  </si>
  <si>
    <t>% FM Visits</t>
  </si>
  <si>
    <t>DPL FFS Receipts</t>
  </si>
  <si>
    <t>Total Receipts</t>
  </si>
  <si>
    <t>Total PPP</t>
  </si>
  <si>
    <t>3 Mo PPP Avg</t>
  </si>
  <si>
    <t>Other Adjustment</t>
  </si>
  <si>
    <t>Rev Per Day</t>
  </si>
  <si>
    <t>Avg</t>
  </si>
  <si>
    <t>Cleaning</t>
  </si>
  <si>
    <t>Legal</t>
  </si>
  <si>
    <t>Maintenance</t>
  </si>
  <si>
    <t>Postage/Printing</t>
  </si>
  <si>
    <t>Prof Fees</t>
  </si>
  <si>
    <t>Rent (HPC)</t>
  </si>
  <si>
    <t>Difference</t>
  </si>
  <si>
    <t>June</t>
  </si>
  <si>
    <t>Profit</t>
  </si>
  <si>
    <t>1-mo FFS PPP</t>
  </si>
  <si>
    <t>July</t>
  </si>
  <si>
    <t>August</t>
  </si>
  <si>
    <t>Aug</t>
  </si>
  <si>
    <t>Sept</t>
  </si>
  <si>
    <t>Oct</t>
  </si>
  <si>
    <t>Nov</t>
  </si>
  <si>
    <t>Dec</t>
  </si>
  <si>
    <t>Taxes</t>
  </si>
  <si>
    <t>Sales Tax</t>
  </si>
  <si>
    <t>Adj Rev for Timing</t>
  </si>
  <si>
    <t>YTD Avg</t>
  </si>
  <si>
    <t>FM Patients</t>
  </si>
  <si>
    <t>Total</t>
  </si>
  <si>
    <t>EMR FFS Receipts</t>
  </si>
  <si>
    <t>3 Mo EMR FFS Recepts</t>
  </si>
  <si>
    <t>Name</t>
  </si>
  <si>
    <t>Monthly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</si>
</sst>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.00"/>
    <numFmt numFmtId="165" formatCode="0.0"/>
    <numFmt numFmtId="166" formatCode="&quot;$&quot;#,##0"/>
    <numFmt numFmtId="167" formatCode="_(&quot;$&quot;* #,##0_);_(&quot;$&quot;* \(#,##0\);_(&quot;$&quot;* &quot;-&quot;??_);_(@_)"/>
  </numFmts>
  <fonts count="7" x14ac:knownFonts="1"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610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horizontal="center"/>
    </xf>
    <xf numFmtId="42" fontId="0" fillId="0" borderId="1" xfId="0" applyNumberFormat="1" applyBorder="1" applyAlignment="1">
      <alignment horizontal="center"/>
    </xf>
    <xf numFmtId="42" fontId="0" fillId="0" borderId="1" xfId="0" applyNumberFormat="1" applyBorder="1"/>
    <xf numFmtId="166" fontId="0" fillId="0" borderId="0" xfId="0" applyNumberFormat="1"/>
    <xf numFmtId="0" fontId="0" fillId="3" borderId="1" xfId="2" applyFont="1" applyBorder="1" applyAlignment="1">
      <alignment horizontal="center"/>
    </xf>
    <xf numFmtId="164" fontId="0" fillId="0" borderId="0" xfId="0" applyNumberFormat="1" applyAlignment="1">
      <alignment horizontal="center"/>
    </xf>
    <xf numFmtId="42" fontId="0" fillId="0" borderId="0" xfId="0" applyNumberFormat="1"/>
    <xf numFmtId="42" fontId="0" fillId="0" borderId="3" xfId="0" applyNumberFormat="1" applyBorder="1"/>
    <xf numFmtId="42" fontId="0" fillId="5" borderId="1" xfId="0" applyNumberFormat="1" applyFill="1" applyBorder="1"/>
    <xf numFmtId="0" fontId="4" fillId="0" borderId="0" xfId="0" applyFont="1"/>
    <xf numFmtId="0" fontId="0" fillId="0" borderId="1" xfId="0" applyBorder="1" applyAlignment="1">
      <alignment horizontal="left"/>
    </xf>
    <xf numFmtId="42" fontId="1" fillId="0" borderId="1" xfId="0" applyNumberFormat="1" applyFont="1" applyBorder="1"/>
    <xf numFmtId="1" fontId="0" fillId="0" borderId="0" xfId="0" applyNumberFormat="1"/>
    <xf numFmtId="0" fontId="0" fillId="0" borderId="1" xfId="0" applyBorder="1"/>
    <xf numFmtId="165" fontId="0" fillId="0" borderId="1" xfId="0" applyNumberFormat="1" applyBorder="1" applyAlignment="1">
      <alignment horizontal="center"/>
    </xf>
    <xf numFmtId="0" fontId="0" fillId="7" borderId="1" xfId="0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4" fontId="0" fillId="0" borderId="0" xfId="0" applyNumberFormat="1"/>
    <xf numFmtId="9" fontId="0" fillId="0" borderId="1" xfId="0" applyNumberFormat="1" applyBorder="1" applyAlignment="1">
      <alignment horizontal="center"/>
    </xf>
    <xf numFmtId="0" fontId="3" fillId="5" borderId="1" xfId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42" fontId="0" fillId="9" borderId="1" xfId="0" applyNumberForma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center"/>
    </xf>
    <xf numFmtId="165" fontId="0" fillId="6" borderId="1" xfId="0" applyNumberForma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42" fontId="0" fillId="10" borderId="1" xfId="0" applyNumberFormat="1" applyFill="1" applyBorder="1" applyAlignment="1">
      <alignment horizontal="center"/>
    </xf>
    <xf numFmtId="37" fontId="0" fillId="0" borderId="1" xfId="0" applyNumberFormat="1" applyBorder="1"/>
    <xf numFmtId="37" fontId="0" fillId="0" borderId="1" xfId="0" applyNumberFormat="1" applyBorder="1" applyAlignment="1">
      <alignment horizontal="right"/>
    </xf>
    <xf numFmtId="42" fontId="0" fillId="11" borderId="1" xfId="0" applyNumberFormat="1" applyFill="1" applyBorder="1"/>
    <xf numFmtId="9" fontId="0" fillId="0" borderId="0" xfId="4" applyFont="1"/>
    <xf numFmtId="167" fontId="0" fillId="0" borderId="0" xfId="0" applyNumberFormat="1"/>
    <xf numFmtId="0" fontId="6" fillId="0" borderId="0" xfId="0" applyFont="1" applyAlignment="1">
      <alignment horizontal="center"/>
    </xf>
    <xf numFmtId="42" fontId="0" fillId="0" borderId="4" xfId="0" applyNumberFormat="1" applyBorder="1"/>
    <xf numFmtId="44" fontId="5" fillId="0" borderId="0" xfId="0" applyNumberFormat="1" applyFont="1" applyAlignment="1">
      <alignment horizontal="center"/>
    </xf>
    <xf numFmtId="44" fontId="0" fillId="0" borderId="3" xfId="0" quotePrefix="1" applyNumberFormat="1" applyBorder="1" applyAlignment="1">
      <alignment horizontal="center"/>
    </xf>
    <xf numFmtId="1" fontId="0" fillId="12" borderId="1" xfId="0" applyNumberFormat="1" applyFill="1" applyBorder="1" applyAlignment="1">
      <alignment horizontal="center"/>
    </xf>
    <xf numFmtId="165" fontId="0" fillId="12" borderId="1" xfId="0" applyNumberFormat="1" applyFill="1" applyBorder="1" applyAlignment="1">
      <alignment horizontal="center"/>
    </xf>
    <xf numFmtId="9" fontId="0" fillId="0" borderId="1" xfId="4" applyFont="1" applyFill="1" applyBorder="1" applyAlignment="1">
      <alignment horizontal="center"/>
    </xf>
    <xf numFmtId="9" fontId="0" fillId="0" borderId="0" xfId="4" applyFont="1" applyFill="1"/>
    <xf numFmtId="164" fontId="0" fillId="0" borderId="1" xfId="0" applyNumberFormat="1" applyBorder="1" applyAlignment="1">
      <alignment horizontal="left"/>
    </xf>
    <xf numFmtId="0" fontId="1" fillId="11" borderId="1" xfId="0" applyFont="1" applyFill="1" applyBorder="1" applyAlignment="1">
      <alignment horizontal="left"/>
    </xf>
    <xf numFmtId="42" fontId="1" fillId="11" borderId="1" xfId="0" applyNumberFormat="1" applyFont="1" applyFill="1" applyBorder="1"/>
    <xf numFmtId="0" fontId="0" fillId="0" borderId="1" xfId="0" applyBorder="1" applyAlignment="1">
      <alignment horizontal="right"/>
    </xf>
    <xf numFmtId="0" fontId="0" fillId="11" borderId="1" xfId="0" applyFill="1" applyBorder="1" applyAlignment="1">
      <alignment horizontal="left"/>
    </xf>
    <xf numFmtId="42" fontId="0" fillId="11" borderId="1" xfId="0" applyNumberForma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42" fontId="4" fillId="0" borderId="1" xfId="0" applyNumberFormat="1" applyFont="1" applyBorder="1"/>
    <xf numFmtId="0" fontId="0" fillId="0" borderId="2" xfId="0" applyBorder="1"/>
    <xf numFmtId="167" fontId="0" fillId="0" borderId="2" xfId="3" applyNumberFormat="1" applyFont="1" applyFill="1" applyBorder="1" applyAlignment="1">
      <alignment horizontal="center"/>
    </xf>
    <xf numFmtId="167" fontId="0" fillId="0" borderId="0" xfId="3" applyNumberFormat="1" applyFont="1"/>
    <xf numFmtId="167" fontId="0" fillId="0" borderId="1" xfId="0" applyNumberFormat="1" applyBorder="1" applyAlignment="1">
      <alignment horizontal="center"/>
    </xf>
    <xf numFmtId="44" fontId="0" fillId="4" borderId="1" xfId="0" applyNumberFormat="1" applyFill="1" applyBorder="1"/>
    <xf numFmtId="42" fontId="0" fillId="4" borderId="1" xfId="0" applyNumberFormat="1" applyFill="1" applyBorder="1"/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/>
    <xf numFmtId="167" fontId="0" fillId="0" borderId="1" xfId="3" applyNumberFormat="1" applyFont="1" applyBorder="1"/>
    <xf numFmtId="0" fontId="1" fillId="0" borderId="1" xfId="0" applyFont="1" applyBorder="1"/>
    <xf numFmtId="42" fontId="1" fillId="0" borderId="4" xfId="0" applyNumberFormat="1" applyFont="1" applyBorder="1"/>
    <xf numFmtId="44" fontId="0" fillId="0" borderId="3" xfId="3" applyFont="1" applyBorder="1"/>
    <xf numFmtId="167" fontId="4" fillId="0" borderId="1" xfId="3" applyNumberFormat="1" applyFont="1" applyBorder="1" applyAlignment="1">
      <alignment horizontal="left"/>
    </xf>
    <xf numFmtId="167" fontId="0" fillId="0" borderId="3" xfId="3" applyNumberFormat="1" applyFont="1" applyBorder="1" applyAlignment="1">
      <alignment horizontal="left"/>
    </xf>
    <xf numFmtId="167" fontId="0" fillId="0" borderId="3" xfId="0" applyNumberFormat="1" applyBorder="1"/>
    <xf numFmtId="167" fontId="3" fillId="0" borderId="0" xfId="1" applyNumberFormat="1" applyFill="1"/>
    <xf numFmtId="167" fontId="1" fillId="0" borderId="1" xfId="0" applyNumberFormat="1" applyFont="1" applyBorder="1"/>
    <xf numFmtId="1" fontId="0" fillId="0" borderId="1" xfId="3" applyNumberFormat="1" applyFont="1" applyFill="1" applyBorder="1" applyAlignment="1">
      <alignment horizontal="center"/>
    </xf>
    <xf numFmtId="167" fontId="0" fillId="12" borderId="1" xfId="3" applyNumberFormat="1" applyFont="1" applyFill="1" applyBorder="1" applyAlignment="1">
      <alignment horizontal="left"/>
    </xf>
    <xf numFmtId="167" fontId="0" fillId="12" borderId="1" xfId="0" applyNumberFormat="1" applyFill="1" applyBorder="1"/>
    <xf numFmtId="42" fontId="0" fillId="12" borderId="1" xfId="0" applyNumberFormat="1" applyFill="1" applyBorder="1"/>
    <xf numFmtId="42" fontId="0" fillId="12" borderId="1" xfId="0" applyNumberFormat="1" applyFill="1" applyBorder="1" applyAlignment="1">
      <alignment horizontal="center"/>
    </xf>
    <xf numFmtId="167" fontId="0" fillId="12" borderId="1" xfId="0" applyNumberFormat="1" applyFill="1" applyBorder="1" applyAlignment="1">
      <alignment horizontal="center"/>
    </xf>
    <xf numFmtId="1" fontId="1" fillId="12" borderId="1" xfId="0" applyNumberFormat="1" applyFont="1" applyFill="1" applyBorder="1" applyAlignment="1">
      <alignment horizontal="center"/>
    </xf>
    <xf numFmtId="9" fontId="5" fillId="0" borderId="0" xfId="4" applyFont="1" applyAlignment="1">
      <alignment horizontal="center"/>
    </xf>
    <xf numFmtId="167" fontId="0" fillId="13" borderId="0" xfId="0" applyNumberFormat="1" applyFill="1"/>
    <xf numFmtId="167" fontId="1" fillId="0" borderId="0" xfId="3" applyNumberFormat="1" applyFont="1"/>
    <xf numFmtId="167" fontId="0" fillId="0" borderId="0" xfId="3" applyNumberFormat="1" applyFont="1" applyFill="1"/>
    <xf numFmtId="167" fontId="1" fillId="0" borderId="0" xfId="3" applyNumberFormat="1" applyFont="1" applyFill="1"/>
    <xf numFmtId="167" fontId="0" fillId="0" borderId="0" xfId="3" applyNumberFormat="1" applyFont="1" applyBorder="1"/>
    <xf numFmtId="167" fontId="1" fillId="0" borderId="0" xfId="3" applyNumberFormat="1" applyFont="1" applyBorder="1"/>
    <xf numFmtId="167" fontId="0" fillId="13" borderId="0" xfId="3" applyNumberFormat="1" applyFont="1" applyFill="1"/>
    <xf numFmtId="167" fontId="0" fillId="0" borderId="5" xfId="3" applyNumberFormat="1" applyFont="1" applyFill="1" applyBorder="1"/>
    <xf numFmtId="42" fontId="4" fillId="0" borderId="1" xfId="0" applyNumberFormat="1" applyFont="1" applyBorder="1" applyAlignment="1">
      <alignment horizontal="center"/>
    </xf>
    <xf numFmtId="167" fontId="0" fillId="0" borderId="1" xfId="3" applyNumberFormat="1" applyFont="1" applyFill="1" applyBorder="1" applyAlignment="1">
      <alignment horizontal="left"/>
    </xf>
    <xf numFmtId="42" fontId="0" fillId="12" borderId="3" xfId="0" applyNumberFormat="1" applyFill="1" applyBorder="1"/>
    <xf numFmtId="167" fontId="0" fillId="12" borderId="5" xfId="3" applyNumberFormat="1" applyFont="1" applyFill="1" applyBorder="1"/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42" fontId="0" fillId="0" borderId="0" xfId="0" applyNumberFormat="1" applyAlignment="1">
      <alignment horizontal="center"/>
    </xf>
    <xf numFmtId="0" fontId="3" fillId="0" borderId="0" xfId="1" applyFill="1" applyBorder="1" applyAlignment="1">
      <alignment horizontal="center"/>
    </xf>
    <xf numFmtId="44" fontId="0" fillId="0" borderId="0" xfId="3" applyFont="1" applyFill="1" applyBorder="1"/>
    <xf numFmtId="167" fontId="0" fillId="0" borderId="0" xfId="3" applyNumberFormat="1" applyFont="1" applyFill="1" applyBorder="1"/>
    <xf numFmtId="9" fontId="0" fillId="0" borderId="0" xfId="4" applyFont="1" applyFill="1" applyBorder="1"/>
    <xf numFmtId="42" fontId="0" fillId="0" borderId="0" xfId="4" applyNumberFormat="1" applyFont="1" applyFill="1" applyBorder="1"/>
    <xf numFmtId="9" fontId="0" fillId="0" borderId="0" xfId="0" applyNumberFormat="1"/>
    <xf numFmtId="37" fontId="0" fillId="0" borderId="0" xfId="0" applyNumberFormat="1"/>
    <xf numFmtId="165" fontId="0" fillId="0" borderId="0" xfId="0" applyNumberFormat="1"/>
    <xf numFmtId="42" fontId="0" fillId="0" borderId="0" xfId="0" quotePrefix="1" applyNumberFormat="1" applyAlignment="1">
      <alignment horizontal="center"/>
    </xf>
    <xf numFmtId="37" fontId="0" fillId="0" borderId="0" xfId="0" quotePrefix="1" applyNumberFormat="1" applyAlignment="1">
      <alignment horizontal="center"/>
    </xf>
    <xf numFmtId="37" fontId="0" fillId="0" borderId="0" xfId="0" applyNumberFormat="1" applyAlignment="1">
      <alignment horizontal="center"/>
    </xf>
    <xf numFmtId="9" fontId="0" fillId="0" borderId="0" xfId="4" applyFont="1" applyFill="1" applyBorder="1" applyAlignment="1">
      <alignment horizontal="center"/>
    </xf>
    <xf numFmtId="44" fontId="0" fillId="0" borderId="0" xfId="0" quotePrefix="1" applyNumberFormat="1" applyAlignment="1">
      <alignment horizontal="center"/>
    </xf>
    <xf numFmtId="167" fontId="4" fillId="0" borderId="0" xfId="0" applyNumberFormat="1" applyFont="1"/>
    <xf numFmtId="0" fontId="4" fillId="0" borderId="1" xfId="0" applyFont="1" applyBorder="1"/>
    <xf numFmtId="9" fontId="0" fillId="0" borderId="0" xfId="4" applyFont="1" applyBorder="1"/>
    <xf numFmtId="164" fontId="0" fillId="0" borderId="1" xfId="0" applyNumberFormat="1" applyBorder="1" applyAlignment="1">
      <alignment horizontal="right"/>
    </xf>
    <xf numFmtId="167" fontId="0" fillId="0" borderId="1" xfId="3" applyNumberFormat="1" applyFont="1" applyFill="1" applyBorder="1"/>
    <xf numFmtId="167" fontId="0" fillId="0" borderId="1" xfId="0" applyNumberFormat="1" applyBorder="1"/>
    <xf numFmtId="42" fontId="1" fillId="8" borderId="1" xfId="0" applyNumberFormat="1" applyFont="1" applyFill="1" applyBorder="1"/>
    <xf numFmtId="42" fontId="0" fillId="9" borderId="0" xfId="0" applyNumberFormat="1" applyFill="1"/>
  </cellXfs>
  <cellStyles count="5">
    <cellStyle name="40% - Accent1" xfId="2" builtinId="31"/>
    <cellStyle name="Currency" xfId="3" builtinId="4"/>
    <cellStyle name="Good" xfId="1" builtinId="26"/>
    <cellStyle name="Normal" xfId="0" builtinId="0"/>
    <cellStyle name="Percent" xfId="4" builtinId="5"/>
  </cellStyles>
  <dxfs count="0"/>
  <tableStyles count="0" defaultTableStyle="TableStyleMedium2" defaultPivotStyle="PivotStyleLight16"/>
  <colors>
    <mruColors>
      <color rgb="FF99FF99"/>
      <color rgb="FFF4F47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220"/>
  <sheetViews>
    <sheetView tabSelected="1" topLeftCell="A31" zoomScaleNormal="100" workbookViewId="0">
      <pane xSplit="2" topLeftCell="C1" activePane="topRight" state="frozen"/>
      <selection pane="topRight" activeCell="B2" sqref="B2"/>
    </sheetView>
  </sheetViews>
  <sheetFormatPr defaultRowHeight="13.2" x14ac:dyDescent="0.25"/>
  <cols>
    <col min="1" max="1" width="4.109375" customWidth="1"/>
    <col min="2" max="2" width="25.88671875" customWidth="1"/>
    <col min="3" max="3" width="15.6640625" customWidth="1"/>
    <col min="4" max="4" width="14.5546875" customWidth="1"/>
    <col min="5" max="14" width="12.88671875" customWidth="1"/>
    <col min="15" max="17" width="10.6640625" customWidth="1"/>
    <col min="18" max="18" width="12.44140625" customWidth="1"/>
    <col min="19" max="19" width="11.44140625" customWidth="1"/>
    <col min="20" max="20" width="13.88671875" customWidth="1"/>
  </cols>
  <sheetData>
    <row r="2" spans="1:24" x14ac:dyDescent="0.25">
      <c r="A2" t="s">
        <v>13</v>
      </c>
      <c r="B2" s="10" t="s">
        <v>97</v>
      </c>
      <c r="C2" s="10"/>
      <c r="D2" s="10"/>
    </row>
    <row r="3" spans="1:24" x14ac:dyDescent="0.25">
      <c r="C3">
        <v>2018</v>
      </c>
      <c r="D3">
        <v>2018</v>
      </c>
      <c r="E3">
        <v>2019</v>
      </c>
    </row>
    <row r="4" spans="1:24" x14ac:dyDescent="0.25">
      <c r="C4" s="16" t="s">
        <v>86</v>
      </c>
      <c r="D4" s="16" t="s">
        <v>87</v>
      </c>
      <c r="E4" s="16" t="s">
        <v>0</v>
      </c>
      <c r="F4" s="16" t="s">
        <v>1</v>
      </c>
      <c r="G4" s="16" t="s">
        <v>26</v>
      </c>
      <c r="H4" s="16" t="s">
        <v>62</v>
      </c>
      <c r="I4" s="16" t="s">
        <v>6</v>
      </c>
      <c r="J4" s="16" t="s">
        <v>78</v>
      </c>
      <c r="K4" s="16" t="s">
        <v>81</v>
      </c>
      <c r="L4" s="16" t="s">
        <v>82</v>
      </c>
      <c r="M4" s="16" t="s">
        <v>84</v>
      </c>
      <c r="N4" s="16" t="s">
        <v>85</v>
      </c>
      <c r="O4" s="16" t="s">
        <v>86</v>
      </c>
      <c r="P4" s="16" t="s">
        <v>87</v>
      </c>
      <c r="Q4" s="16" t="s">
        <v>70</v>
      </c>
      <c r="R4" s="16" t="s">
        <v>29</v>
      </c>
    </row>
    <row r="5" spans="1:24" x14ac:dyDescent="0.25">
      <c r="B5" s="14" t="s">
        <v>12</v>
      </c>
      <c r="C5" s="38"/>
      <c r="D5" s="38"/>
      <c r="E5" s="38"/>
      <c r="F5" s="38"/>
      <c r="G5" s="38"/>
      <c r="H5" s="73"/>
      <c r="I5" s="38"/>
      <c r="J5" s="38"/>
      <c r="K5" s="38"/>
      <c r="L5" s="38"/>
      <c r="M5" s="38"/>
      <c r="N5" s="38"/>
      <c r="O5" s="38"/>
      <c r="P5" s="38"/>
      <c r="Q5" s="38"/>
      <c r="R5" s="17">
        <v>240</v>
      </c>
      <c r="T5" s="13"/>
    </row>
    <row r="6" spans="1:24" x14ac:dyDescent="0.25">
      <c r="B6" s="14" t="s">
        <v>17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17">
        <v>20</v>
      </c>
      <c r="T6" s="13"/>
    </row>
    <row r="7" spans="1:24" x14ac:dyDescent="0.25">
      <c r="B7" s="14" t="s">
        <v>30</v>
      </c>
      <c r="C7" s="39" t="e">
        <f t="shared" ref="C7:D7" si="0">C5/C6</f>
        <v>#DIV/0!</v>
      </c>
      <c r="D7" s="39" t="e">
        <f t="shared" si="0"/>
        <v>#DIV/0!</v>
      </c>
      <c r="E7" s="39" t="e">
        <f t="shared" ref="E7:H7" si="1">E5/E6</f>
        <v>#DIV/0!</v>
      </c>
      <c r="F7" s="39" t="e">
        <f t="shared" si="1"/>
        <v>#DIV/0!</v>
      </c>
      <c r="G7" s="39" t="e">
        <f>G5/G6</f>
        <v>#DIV/0!</v>
      </c>
      <c r="H7" s="39" t="e">
        <f t="shared" si="1"/>
        <v>#DIV/0!</v>
      </c>
      <c r="I7" s="39" t="e">
        <f t="shared" ref="I7:K7" si="2">I5/I6</f>
        <v>#DIV/0!</v>
      </c>
      <c r="J7" s="39" t="e">
        <f t="shared" si="2"/>
        <v>#DIV/0!</v>
      </c>
      <c r="K7" s="39" t="e">
        <f t="shared" si="2"/>
        <v>#DIV/0!</v>
      </c>
      <c r="L7" s="39" t="e">
        <f t="shared" ref="L7" si="3">L5/L6</f>
        <v>#DIV/0!</v>
      </c>
      <c r="M7" s="39" t="e">
        <f t="shared" ref="M7:P7" si="4">M5/M6</f>
        <v>#DIV/0!</v>
      </c>
      <c r="N7" s="39" t="e">
        <f t="shared" si="4"/>
        <v>#DIV/0!</v>
      </c>
      <c r="O7" s="39" t="e">
        <f t="shared" si="4"/>
        <v>#DIV/0!</v>
      </c>
      <c r="P7" s="39" t="e">
        <f t="shared" si="4"/>
        <v>#DIV/0!</v>
      </c>
      <c r="Q7" s="39" t="e">
        <f>AVERAGE(E7:P7)</f>
        <v>#DIV/0!</v>
      </c>
      <c r="R7" s="15">
        <v>12</v>
      </c>
    </row>
    <row r="8" spans="1:24" x14ac:dyDescent="0.25">
      <c r="B8" s="14" t="s">
        <v>24</v>
      </c>
      <c r="C8" s="17">
        <v>295</v>
      </c>
      <c r="D8" s="17">
        <v>265</v>
      </c>
      <c r="E8" s="17" t="e">
        <f>AVERAGE(C5:E5)</f>
        <v>#DIV/0!</v>
      </c>
      <c r="F8" s="17" t="e">
        <f>AVERAGE(D5:F5)</f>
        <v>#DIV/0!</v>
      </c>
      <c r="G8" s="17" t="e">
        <f>AVERAGE(E5:G5)</f>
        <v>#DIV/0!</v>
      </c>
      <c r="H8" s="17" t="e">
        <f t="shared" ref="H8:P8" si="5">AVERAGE(H5,G5,F5)</f>
        <v>#DIV/0!</v>
      </c>
      <c r="I8" s="17" t="e">
        <f t="shared" si="5"/>
        <v>#DIV/0!</v>
      </c>
      <c r="J8" s="17" t="e">
        <f t="shared" si="5"/>
        <v>#DIV/0!</v>
      </c>
      <c r="K8" s="17" t="e">
        <f t="shared" si="5"/>
        <v>#DIV/0!</v>
      </c>
      <c r="L8" s="17" t="e">
        <f>AVERAGE(L5,K5,J5)</f>
        <v>#DIV/0!</v>
      </c>
      <c r="M8" s="17" t="e">
        <f t="shared" si="5"/>
        <v>#DIV/0!</v>
      </c>
      <c r="N8" s="17" t="e">
        <f t="shared" si="5"/>
        <v>#DIV/0!</v>
      </c>
      <c r="O8" s="17" t="e">
        <f>AVERAGE(O5,N5,M5)</f>
        <v>#DIV/0!</v>
      </c>
      <c r="P8" s="17" t="e">
        <f t="shared" si="5"/>
        <v>#DIV/0!</v>
      </c>
      <c r="Q8" s="17"/>
      <c r="R8" s="17">
        <f>R5</f>
        <v>240</v>
      </c>
    </row>
    <row r="9" spans="1:24" x14ac:dyDescent="0.25">
      <c r="B9" s="24"/>
      <c r="C9" s="24"/>
      <c r="D9" s="24"/>
      <c r="E9" s="26"/>
      <c r="F9" s="26"/>
      <c r="G9" s="26">
        <f>E5+F5+G5</f>
        <v>0</v>
      </c>
      <c r="H9" s="26"/>
      <c r="I9" s="26"/>
      <c r="J9" s="26">
        <f>H5+I5+J5</f>
        <v>0</v>
      </c>
      <c r="K9" s="26"/>
      <c r="L9" s="26"/>
      <c r="M9" s="26">
        <f>K5+L5+M5</f>
        <v>0</v>
      </c>
      <c r="N9" s="26"/>
      <c r="O9" s="26"/>
      <c r="P9" s="26">
        <f>N5+O5+P5</f>
        <v>0</v>
      </c>
      <c r="Q9" s="26"/>
      <c r="R9" s="25"/>
      <c r="U9" s="106"/>
    </row>
    <row r="10" spans="1:24" x14ac:dyDescent="0.25">
      <c r="B10" s="42" t="s">
        <v>89</v>
      </c>
      <c r="C10" s="107"/>
      <c r="D10" s="107"/>
      <c r="E10" s="3"/>
      <c r="F10" s="3"/>
      <c r="G10" s="3"/>
      <c r="H10" s="3"/>
      <c r="I10" s="3"/>
      <c r="J10" s="3"/>
      <c r="K10" s="3"/>
      <c r="L10" s="3"/>
      <c r="M10" s="3"/>
      <c r="N10" s="3"/>
      <c r="O10" s="108"/>
      <c r="P10" s="108"/>
      <c r="Q10" s="108"/>
      <c r="R10" s="3">
        <f>R23*0.085</f>
        <v>1275</v>
      </c>
      <c r="U10" s="106"/>
    </row>
    <row r="11" spans="1:24" x14ac:dyDescent="0.25">
      <c r="B11" s="42" t="s">
        <v>11</v>
      </c>
      <c r="C11" s="84"/>
      <c r="D11" s="84"/>
      <c r="E11" s="66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08"/>
      <c r="R11" s="12">
        <v>10000</v>
      </c>
      <c r="S11" s="7"/>
      <c r="U11" s="106"/>
    </row>
    <row r="12" spans="1:24" x14ac:dyDescent="0.25">
      <c r="B12" s="42" t="s">
        <v>10</v>
      </c>
      <c r="C12" s="84"/>
      <c r="D12" s="84"/>
      <c r="E12" s="66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08"/>
      <c r="R12" s="12">
        <v>750</v>
      </c>
      <c r="S12" s="7"/>
      <c r="U12" s="106"/>
    </row>
    <row r="13" spans="1:24" x14ac:dyDescent="0.25">
      <c r="B13" s="42" t="s">
        <v>8</v>
      </c>
      <c r="C13" s="42"/>
      <c r="D13" s="4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09"/>
      <c r="R13" s="110">
        <f>SUM(R10:R10)</f>
        <v>1275</v>
      </c>
      <c r="U13" s="106"/>
    </row>
    <row r="14" spans="1:24" x14ac:dyDescent="0.25">
      <c r="B14" s="42" t="s">
        <v>7</v>
      </c>
      <c r="C14" s="84"/>
      <c r="D14" s="84"/>
      <c r="E14" s="66"/>
      <c r="F14" s="3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08"/>
      <c r="R14" s="12">
        <v>6000</v>
      </c>
      <c r="S14" s="7"/>
      <c r="U14" s="32"/>
    </row>
    <row r="15" spans="1:24" x14ac:dyDescent="0.25">
      <c r="B15" s="50" t="s">
        <v>64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82"/>
      <c r="R15" s="51">
        <f t="shared" ref="R15" si="6">R13+R14+R12+R11</f>
        <v>18025</v>
      </c>
      <c r="S15" s="7"/>
      <c r="T15" s="41"/>
      <c r="U15" s="41"/>
    </row>
    <row r="16" spans="1:24" x14ac:dyDescent="0.25">
      <c r="B16" s="11" t="s">
        <v>94</v>
      </c>
      <c r="C16" s="68"/>
      <c r="D16" s="68"/>
      <c r="E16" s="69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85"/>
      <c r="Q16" s="85"/>
      <c r="R16" s="8">
        <f>R5*70</f>
        <v>16800</v>
      </c>
      <c r="T16" s="13"/>
      <c r="U16" s="32"/>
      <c r="X16" s="32"/>
    </row>
    <row r="17" spans="2:24" x14ac:dyDescent="0.25">
      <c r="B17" s="11" t="s">
        <v>80</v>
      </c>
      <c r="C17" s="54" t="e">
        <f t="shared" ref="C17:H17" si="7">C16/C5</f>
        <v>#DIV/0!</v>
      </c>
      <c r="D17" s="54" t="e">
        <f t="shared" si="7"/>
        <v>#DIV/0!</v>
      </c>
      <c r="E17" s="54" t="e">
        <f t="shared" si="7"/>
        <v>#DIV/0!</v>
      </c>
      <c r="F17" s="54" t="e">
        <f t="shared" si="7"/>
        <v>#DIV/0!</v>
      </c>
      <c r="G17" s="54" t="e">
        <f t="shared" si="7"/>
        <v>#DIV/0!</v>
      </c>
      <c r="H17" s="54" t="e">
        <f t="shared" si="7"/>
        <v>#DIV/0!</v>
      </c>
      <c r="I17" s="54" t="e">
        <f t="shared" ref="I17:P17" si="8">I16/I5</f>
        <v>#DIV/0!</v>
      </c>
      <c r="J17" s="54" t="e">
        <f t="shared" si="8"/>
        <v>#DIV/0!</v>
      </c>
      <c r="K17" s="54" t="e">
        <f t="shared" si="8"/>
        <v>#DIV/0!</v>
      </c>
      <c r="L17" s="54" t="e">
        <f t="shared" si="8"/>
        <v>#DIV/0!</v>
      </c>
      <c r="M17" s="54" t="e">
        <f t="shared" si="8"/>
        <v>#DIV/0!</v>
      </c>
      <c r="N17" s="54" t="e">
        <f t="shared" si="8"/>
        <v>#DIV/0!</v>
      </c>
      <c r="O17" s="54" t="e">
        <f t="shared" si="8"/>
        <v>#DIV/0!</v>
      </c>
      <c r="P17" s="54" t="e">
        <f t="shared" si="8"/>
        <v>#DIV/0!</v>
      </c>
      <c r="Q17" s="8"/>
      <c r="R17" s="8"/>
      <c r="T17" s="13"/>
      <c r="U17" s="32"/>
      <c r="X17" s="32"/>
    </row>
    <row r="18" spans="2:24" x14ac:dyDescent="0.25">
      <c r="B18" s="11" t="s">
        <v>95</v>
      </c>
      <c r="C18" s="55" t="e">
        <f t="shared" ref="C18:H18" si="9">AVERAGE(A16:C16)</f>
        <v>#DIV/0!</v>
      </c>
      <c r="D18" s="55" t="e">
        <f t="shared" si="9"/>
        <v>#DIV/0!</v>
      </c>
      <c r="E18" s="55" t="e">
        <f t="shared" si="9"/>
        <v>#DIV/0!</v>
      </c>
      <c r="F18" s="55" t="e">
        <f t="shared" si="9"/>
        <v>#DIV/0!</v>
      </c>
      <c r="G18" s="55" t="e">
        <f t="shared" si="9"/>
        <v>#DIV/0!</v>
      </c>
      <c r="H18" s="55" t="e">
        <f t="shared" si="9"/>
        <v>#DIV/0!</v>
      </c>
      <c r="I18" s="55" t="e">
        <f t="shared" ref="I18:P18" si="10">AVERAGE(G16:I16)</f>
        <v>#DIV/0!</v>
      </c>
      <c r="J18" s="55" t="e">
        <f>AVERAGE(H16:J16)</f>
        <v>#DIV/0!</v>
      </c>
      <c r="K18" s="55" t="e">
        <f t="shared" si="10"/>
        <v>#DIV/0!</v>
      </c>
      <c r="L18" s="55" t="e">
        <f t="shared" si="10"/>
        <v>#DIV/0!</v>
      </c>
      <c r="M18" s="55" t="e">
        <f t="shared" si="10"/>
        <v>#DIV/0!</v>
      </c>
      <c r="N18" s="55" t="e">
        <f t="shared" si="10"/>
        <v>#DIV/0!</v>
      </c>
      <c r="O18" s="55" t="e">
        <f t="shared" si="10"/>
        <v>#DIV/0!</v>
      </c>
      <c r="P18" s="55" t="e">
        <f t="shared" si="10"/>
        <v>#DIV/0!</v>
      </c>
      <c r="Q18" s="3"/>
      <c r="R18" s="3">
        <f>R16</f>
        <v>16800</v>
      </c>
      <c r="U18" s="32"/>
      <c r="X18" s="32"/>
    </row>
    <row r="19" spans="2:24" x14ac:dyDescent="0.25">
      <c r="B19" s="11" t="s">
        <v>67</v>
      </c>
      <c r="C19" s="68"/>
      <c r="D19" s="68"/>
      <c r="E19" s="68" t="e">
        <f>AVERAGE(C17:E17)</f>
        <v>#DIV/0!</v>
      </c>
      <c r="F19" s="68" t="e">
        <f t="shared" ref="F19:P19" si="11">AVERAGE(D17:F17)</f>
        <v>#DIV/0!</v>
      </c>
      <c r="G19" s="68" t="e">
        <f t="shared" si="11"/>
        <v>#DIV/0!</v>
      </c>
      <c r="H19" s="68" t="e">
        <f t="shared" si="11"/>
        <v>#DIV/0!</v>
      </c>
      <c r="I19" s="68" t="e">
        <f t="shared" si="11"/>
        <v>#DIV/0!</v>
      </c>
      <c r="J19" s="68" t="e">
        <f t="shared" si="11"/>
        <v>#DIV/0!</v>
      </c>
      <c r="K19" s="68" t="e">
        <f t="shared" si="11"/>
        <v>#DIV/0!</v>
      </c>
      <c r="L19" s="68" t="e">
        <f t="shared" si="11"/>
        <v>#DIV/0!</v>
      </c>
      <c r="M19" s="68" t="e">
        <f t="shared" si="11"/>
        <v>#DIV/0!</v>
      </c>
      <c r="N19" s="68" t="e">
        <f t="shared" si="11"/>
        <v>#DIV/0!</v>
      </c>
      <c r="O19" s="68" t="e">
        <f t="shared" si="11"/>
        <v>#DIV/0!</v>
      </c>
      <c r="P19" s="68" t="e">
        <f t="shared" si="11"/>
        <v>#DIV/0!</v>
      </c>
      <c r="Q19" s="86"/>
      <c r="R19" s="3"/>
      <c r="U19" s="32"/>
      <c r="X19" s="32"/>
    </row>
    <row r="20" spans="2:24" x14ac:dyDescent="0.25">
      <c r="B20" s="43"/>
      <c r="C20" s="43"/>
      <c r="D20" s="43"/>
      <c r="E20" s="43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T20" s="19"/>
      <c r="U20" s="32"/>
      <c r="X20" s="32"/>
    </row>
    <row r="21" spans="2:24" x14ac:dyDescent="0.25">
      <c r="B21" s="56" t="s">
        <v>92</v>
      </c>
      <c r="C21" s="59"/>
      <c r="D21" s="59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9"/>
      <c r="P21" s="59"/>
      <c r="Q21" s="57" t="e">
        <f t="shared" ref="Q21:Q26" si="12">AVERAGE(E21:P21)</f>
        <v>#DIV/0!</v>
      </c>
      <c r="R21" s="59">
        <v>250</v>
      </c>
      <c r="T21" s="19"/>
      <c r="U21" s="41"/>
      <c r="X21" s="41"/>
    </row>
    <row r="22" spans="2:24" x14ac:dyDescent="0.25">
      <c r="B22" s="11" t="s">
        <v>92</v>
      </c>
      <c r="C22" s="3"/>
      <c r="D22" s="3"/>
      <c r="E22" s="3"/>
      <c r="F22" s="3"/>
      <c r="G22" s="3"/>
      <c r="H22" s="3"/>
      <c r="I22" s="3"/>
      <c r="J22" s="3"/>
      <c r="K22" s="2"/>
      <c r="L22" s="3"/>
      <c r="M22" s="3"/>
      <c r="N22" s="3"/>
      <c r="O22" s="3"/>
      <c r="P22" s="3"/>
      <c r="Q22" s="2" t="e">
        <f t="shared" si="12"/>
        <v>#DIV/0!</v>
      </c>
      <c r="R22" s="3">
        <f>R21*75</f>
        <v>18750</v>
      </c>
      <c r="S22" s="7"/>
      <c r="T22" s="32"/>
      <c r="U22" s="32"/>
      <c r="W22" s="13"/>
      <c r="X22" s="32"/>
    </row>
    <row r="23" spans="2:24" x14ac:dyDescent="0.25">
      <c r="B23" s="45" t="s">
        <v>35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 t="e">
        <f t="shared" si="12"/>
        <v>#DIV/0!</v>
      </c>
      <c r="R23" s="3">
        <v>15000</v>
      </c>
      <c r="S23" s="7"/>
      <c r="T23" s="13"/>
      <c r="U23" s="32"/>
      <c r="X23" s="32"/>
    </row>
    <row r="24" spans="2:24" x14ac:dyDescent="0.25">
      <c r="B24" s="45" t="s">
        <v>44</v>
      </c>
      <c r="C24" s="2"/>
      <c r="D24" s="2"/>
      <c r="E24" s="2"/>
      <c r="F24" s="2"/>
      <c r="G24" s="2"/>
      <c r="H24" s="2"/>
      <c r="I24" s="2"/>
      <c r="J24" s="2"/>
      <c r="K24" s="2"/>
      <c r="L24" s="53"/>
      <c r="M24" s="2"/>
      <c r="N24" s="2"/>
      <c r="O24" s="2"/>
      <c r="P24" s="2"/>
      <c r="Q24" s="2" t="e">
        <f t="shared" si="12"/>
        <v>#DIV/0!</v>
      </c>
      <c r="R24" s="3">
        <v>10000</v>
      </c>
      <c r="S24" s="7"/>
      <c r="T24" s="13"/>
      <c r="U24" s="32"/>
      <c r="X24" s="32"/>
    </row>
    <row r="25" spans="2:24" x14ac:dyDescent="0.25">
      <c r="B25" s="11" t="s">
        <v>40</v>
      </c>
      <c r="C25" s="71">
        <f t="shared" ref="C25:P25" si="13">C23+C24</f>
        <v>0</v>
      </c>
      <c r="D25" s="71">
        <f t="shared" si="13"/>
        <v>0</v>
      </c>
      <c r="E25" s="71">
        <f t="shared" si="13"/>
        <v>0</v>
      </c>
      <c r="F25" s="71">
        <f t="shared" si="13"/>
        <v>0</v>
      </c>
      <c r="G25" s="71">
        <f t="shared" si="13"/>
        <v>0</v>
      </c>
      <c r="H25" s="71">
        <f t="shared" si="13"/>
        <v>0</v>
      </c>
      <c r="I25" s="71">
        <f t="shared" si="13"/>
        <v>0</v>
      </c>
      <c r="J25" s="71">
        <f t="shared" si="13"/>
        <v>0</v>
      </c>
      <c r="K25" s="71">
        <f t="shared" si="13"/>
        <v>0</v>
      </c>
      <c r="L25" s="71">
        <f t="shared" si="13"/>
        <v>0</v>
      </c>
      <c r="M25" s="71">
        <f t="shared" si="13"/>
        <v>0</v>
      </c>
      <c r="N25" s="71">
        <f t="shared" si="13"/>
        <v>0</v>
      </c>
      <c r="O25" s="71">
        <f t="shared" si="13"/>
        <v>0</v>
      </c>
      <c r="P25" s="71">
        <f t="shared" si="13"/>
        <v>0</v>
      </c>
      <c r="Q25" s="71">
        <f t="shared" si="12"/>
        <v>0</v>
      </c>
      <c r="R25" s="2">
        <f>R23+R24</f>
        <v>25000</v>
      </c>
      <c r="S25" s="7"/>
      <c r="T25" s="32"/>
      <c r="U25" s="32"/>
      <c r="W25" s="13"/>
      <c r="X25" s="32"/>
    </row>
    <row r="26" spans="2:24" x14ac:dyDescent="0.25">
      <c r="B26" s="11" t="s">
        <v>79</v>
      </c>
      <c r="C26" s="72">
        <f t="shared" ref="C26:P26" si="14">(C23*0.5)+C24</f>
        <v>0</v>
      </c>
      <c r="D26" s="72">
        <f t="shared" si="14"/>
        <v>0</v>
      </c>
      <c r="E26" s="72">
        <f t="shared" si="14"/>
        <v>0</v>
      </c>
      <c r="F26" s="72">
        <f t="shared" si="14"/>
        <v>0</v>
      </c>
      <c r="G26" s="72">
        <f t="shared" si="14"/>
        <v>0</v>
      </c>
      <c r="H26" s="72">
        <f t="shared" si="14"/>
        <v>0</v>
      </c>
      <c r="I26" s="72">
        <f t="shared" si="14"/>
        <v>0</v>
      </c>
      <c r="J26" s="72">
        <f t="shared" si="14"/>
        <v>0</v>
      </c>
      <c r="K26" s="72">
        <f t="shared" si="14"/>
        <v>0</v>
      </c>
      <c r="L26" s="72">
        <f t="shared" si="14"/>
        <v>0</v>
      </c>
      <c r="M26" s="72">
        <f t="shared" si="14"/>
        <v>0</v>
      </c>
      <c r="N26" s="72">
        <f t="shared" si="14"/>
        <v>0</v>
      </c>
      <c r="O26" s="72">
        <f t="shared" si="14"/>
        <v>0</v>
      </c>
      <c r="P26" s="72">
        <f t="shared" si="14"/>
        <v>0</v>
      </c>
      <c r="Q26" s="71">
        <f t="shared" si="12"/>
        <v>0</v>
      </c>
      <c r="R26" s="53">
        <f>(R23*0.5)+R24</f>
        <v>17500</v>
      </c>
      <c r="S26" s="7"/>
      <c r="T26" s="13"/>
      <c r="U26" s="32"/>
      <c r="W26" s="13"/>
      <c r="X26" s="32"/>
    </row>
    <row r="27" spans="2:24" x14ac:dyDescent="0.25">
      <c r="B27" s="11" t="s">
        <v>68</v>
      </c>
      <c r="C27" s="3"/>
      <c r="D27" s="3"/>
      <c r="E27" s="2"/>
      <c r="F27" s="2"/>
      <c r="G27" s="2"/>
      <c r="H27" s="2"/>
      <c r="I27" s="2"/>
      <c r="J27" s="2"/>
      <c r="K27" s="2"/>
      <c r="L27" s="2"/>
      <c r="M27" s="2"/>
      <c r="N27" s="2"/>
      <c r="O27" s="3"/>
      <c r="P27" s="3"/>
      <c r="Q27" s="3"/>
      <c r="R27" s="2"/>
      <c r="T27" s="13"/>
      <c r="U27" s="32"/>
      <c r="W27" s="13"/>
      <c r="X27" s="32"/>
    </row>
    <row r="28" spans="2:24" x14ac:dyDescent="0.25">
      <c r="B28" s="46"/>
      <c r="C28" s="46"/>
      <c r="D28" s="46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31"/>
      <c r="P28" s="31"/>
      <c r="Q28" s="31"/>
      <c r="R28" s="47"/>
      <c r="T28" s="13"/>
      <c r="U28" s="32"/>
      <c r="W28" s="13"/>
      <c r="X28" s="32"/>
    </row>
    <row r="29" spans="2:24" x14ac:dyDescent="0.25">
      <c r="B29" s="48" t="s">
        <v>65</v>
      </c>
      <c r="C29" s="62"/>
      <c r="D29" s="62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83" t="e">
        <f>AVERAGE(E29:P29)</f>
        <v>#DIV/0!</v>
      </c>
      <c r="R29" s="49">
        <f>R15+R22+R25</f>
        <v>61775</v>
      </c>
      <c r="S29" s="7"/>
      <c r="T29" s="32"/>
      <c r="W29" s="13"/>
    </row>
    <row r="30" spans="2:24" x14ac:dyDescent="0.25">
      <c r="B30" s="11" t="s">
        <v>66</v>
      </c>
      <c r="C30" s="63" t="e">
        <f t="shared" ref="C30:P30" si="15">C29/C5</f>
        <v>#DIV/0!</v>
      </c>
      <c r="D30" s="63" t="e">
        <f t="shared" si="15"/>
        <v>#DIV/0!</v>
      </c>
      <c r="E30" s="63" t="e">
        <f t="shared" si="15"/>
        <v>#DIV/0!</v>
      </c>
      <c r="F30" s="63" t="e">
        <f t="shared" si="15"/>
        <v>#DIV/0!</v>
      </c>
      <c r="G30" s="63" t="e">
        <f t="shared" si="15"/>
        <v>#DIV/0!</v>
      </c>
      <c r="H30" s="63" t="e">
        <f t="shared" si="15"/>
        <v>#DIV/0!</v>
      </c>
      <c r="I30" s="63" t="e">
        <f t="shared" si="15"/>
        <v>#DIV/0!</v>
      </c>
      <c r="J30" s="63" t="e">
        <f t="shared" si="15"/>
        <v>#DIV/0!</v>
      </c>
      <c r="K30" s="63" t="e">
        <f t="shared" si="15"/>
        <v>#DIV/0!</v>
      </c>
      <c r="L30" s="63" t="e">
        <f t="shared" si="15"/>
        <v>#DIV/0!</v>
      </c>
      <c r="M30" s="63" t="e">
        <f t="shared" si="15"/>
        <v>#DIV/0!</v>
      </c>
      <c r="N30" s="63" t="e">
        <f t="shared" si="15"/>
        <v>#DIV/0!</v>
      </c>
      <c r="O30" s="63" t="e">
        <f t="shared" si="15"/>
        <v>#DIV/0!</v>
      </c>
      <c r="P30" s="63" t="e">
        <f t="shared" si="15"/>
        <v>#DIV/0!</v>
      </c>
      <c r="Q30" s="2" t="e">
        <f>AVERAGE(E30:P30)</f>
        <v>#DIV/0!</v>
      </c>
      <c r="R30" s="37">
        <f>R29/R5</f>
        <v>257.39583333333331</v>
      </c>
      <c r="S30" s="52"/>
      <c r="W30" s="13"/>
    </row>
    <row r="31" spans="2:24" x14ac:dyDescent="0.25">
      <c r="B31" s="11" t="s">
        <v>67</v>
      </c>
      <c r="C31" s="63">
        <v>200.67737702843766</v>
      </c>
      <c r="D31" s="63">
        <v>195.20355937167199</v>
      </c>
      <c r="E31" s="64" t="e">
        <f>AVERAGE(C30:E30)</f>
        <v>#DIV/0!</v>
      </c>
      <c r="F31" s="8" t="e">
        <f t="shared" ref="F31:N31" si="16">AVERAGE(E30:F30)</f>
        <v>#DIV/0!</v>
      </c>
      <c r="G31" s="8" t="e">
        <f t="shared" si="16"/>
        <v>#DIV/0!</v>
      </c>
      <c r="H31" s="8" t="e">
        <f t="shared" si="16"/>
        <v>#DIV/0!</v>
      </c>
      <c r="I31" s="8" t="e">
        <f t="shared" si="16"/>
        <v>#DIV/0!</v>
      </c>
      <c r="J31" s="8" t="e">
        <f>AVERAGE(I30:J30)</f>
        <v>#DIV/0!</v>
      </c>
      <c r="K31" s="8" t="e">
        <f>AVERAGE(J30:K30)</f>
        <v>#DIV/0!</v>
      </c>
      <c r="L31" s="8" t="e">
        <f t="shared" si="16"/>
        <v>#DIV/0!</v>
      </c>
      <c r="M31" s="8" t="e">
        <f t="shared" si="16"/>
        <v>#DIV/0!</v>
      </c>
      <c r="N31" s="8" t="e">
        <f t="shared" si="16"/>
        <v>#DIV/0!</v>
      </c>
      <c r="O31" s="8" t="e">
        <f>AVERAGE(M30:O30)</f>
        <v>#DIV/0!</v>
      </c>
      <c r="P31" s="8" t="e">
        <f>AVERAGE(N30:P30)</f>
        <v>#DIV/0!</v>
      </c>
      <c r="Q31" s="2"/>
      <c r="R31" s="8" t="e">
        <f>AVERAGE(O30:R30)</f>
        <v>#DIV/0!</v>
      </c>
      <c r="S31" s="7"/>
    </row>
    <row r="32" spans="2:24" x14ac:dyDescent="0.25">
      <c r="B32" s="14" t="s">
        <v>36</v>
      </c>
      <c r="C32" s="61">
        <v>0</v>
      </c>
      <c r="D32" s="61">
        <v>0</v>
      </c>
      <c r="E32" s="8">
        <v>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3"/>
    </row>
    <row r="33" spans="2:20" x14ac:dyDescent="0.25">
      <c r="B33" s="105" t="s">
        <v>55</v>
      </c>
      <c r="C33" s="58"/>
      <c r="D33" s="58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2:20" x14ac:dyDescent="0.25">
      <c r="B34" s="14" t="s">
        <v>3</v>
      </c>
      <c r="C34" s="58">
        <f t="shared" ref="C34:O34" si="17">C29-C33</f>
        <v>0</v>
      </c>
      <c r="D34" s="58">
        <f t="shared" si="17"/>
        <v>0</v>
      </c>
      <c r="E34" s="3">
        <f t="shared" si="17"/>
        <v>0</v>
      </c>
      <c r="F34" s="3">
        <f t="shared" si="17"/>
        <v>0</v>
      </c>
      <c r="G34" s="3">
        <f t="shared" si="17"/>
        <v>0</v>
      </c>
      <c r="H34" s="3">
        <f t="shared" si="17"/>
        <v>0</v>
      </c>
      <c r="I34" s="3">
        <f t="shared" si="17"/>
        <v>0</v>
      </c>
      <c r="J34" s="3">
        <f t="shared" si="17"/>
        <v>0</v>
      </c>
      <c r="K34" s="3">
        <f t="shared" si="17"/>
        <v>0</v>
      </c>
      <c r="L34" s="3">
        <f t="shared" si="17"/>
        <v>0</v>
      </c>
      <c r="M34" s="3">
        <f t="shared" si="17"/>
        <v>0</v>
      </c>
      <c r="N34" s="3">
        <f t="shared" si="17"/>
        <v>0</v>
      </c>
      <c r="O34" s="3">
        <f t="shared" si="17"/>
        <v>0</v>
      </c>
      <c r="P34" s="3"/>
      <c r="Q34" s="3" t="e">
        <f>Q29-Q33</f>
        <v>#DIV/0!</v>
      </c>
      <c r="R34" s="3"/>
    </row>
    <row r="35" spans="2:20" x14ac:dyDescent="0.25">
      <c r="B35" s="14" t="s">
        <v>90</v>
      </c>
      <c r="C35" s="14"/>
      <c r="D35" s="14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2:20" x14ac:dyDescent="0.25">
      <c r="E36" s="7"/>
      <c r="F36" s="7"/>
      <c r="G36" s="7"/>
      <c r="H36" s="7"/>
      <c r="I36" s="92"/>
      <c r="J36" s="92"/>
      <c r="K36" s="92"/>
      <c r="L36" s="93"/>
      <c r="M36" s="94"/>
      <c r="N36" s="94"/>
      <c r="O36" s="7"/>
      <c r="P36" s="7"/>
      <c r="Q36" s="7"/>
    </row>
    <row r="37" spans="2:20" x14ac:dyDescent="0.25">
      <c r="E37" s="7"/>
      <c r="F37" s="7"/>
      <c r="G37" s="7"/>
      <c r="H37" s="7"/>
      <c r="I37" s="95"/>
      <c r="J37" s="95"/>
      <c r="K37" s="90"/>
      <c r="L37" s="93"/>
      <c r="M37" s="94"/>
      <c r="N37" s="94"/>
      <c r="O37" s="7"/>
      <c r="P37" s="7"/>
      <c r="Q37" s="7"/>
    </row>
    <row r="38" spans="2:20" x14ac:dyDescent="0.25">
      <c r="B38" s="87" t="s">
        <v>18</v>
      </c>
      <c r="C38" s="87"/>
      <c r="D38" s="87"/>
      <c r="E38" s="36"/>
      <c r="F38" s="36"/>
      <c r="G38" s="36"/>
      <c r="H38" s="36"/>
      <c r="I38" s="36"/>
      <c r="J38" s="36"/>
      <c r="K38" s="74"/>
      <c r="L38" s="36"/>
      <c r="M38" s="36"/>
      <c r="N38" s="36"/>
      <c r="O38" s="36"/>
      <c r="P38" s="19"/>
      <c r="Q38" s="19"/>
      <c r="R38" s="19"/>
    </row>
    <row r="39" spans="2:20" x14ac:dyDescent="0.25">
      <c r="B39" s="18" t="s">
        <v>96</v>
      </c>
      <c r="C39" s="16" t="s">
        <v>86</v>
      </c>
      <c r="D39" s="16" t="s">
        <v>87</v>
      </c>
      <c r="E39" s="16" t="s">
        <v>0</v>
      </c>
      <c r="F39" s="16" t="s">
        <v>1</v>
      </c>
      <c r="G39" s="16" t="s">
        <v>26</v>
      </c>
      <c r="H39" s="16" t="s">
        <v>62</v>
      </c>
      <c r="I39" s="16" t="s">
        <v>6</v>
      </c>
      <c r="J39" s="16" t="s">
        <v>78</v>
      </c>
      <c r="K39" s="16" t="s">
        <v>81</v>
      </c>
      <c r="L39" s="16" t="s">
        <v>83</v>
      </c>
      <c r="M39" s="16" t="s">
        <v>84</v>
      </c>
      <c r="N39" s="16" t="s">
        <v>85</v>
      </c>
      <c r="O39" s="16" t="s">
        <v>86</v>
      </c>
      <c r="P39" s="16" t="s">
        <v>87</v>
      </c>
      <c r="Q39" s="16"/>
      <c r="R39" s="16" t="s">
        <v>29</v>
      </c>
    </row>
    <row r="40" spans="2:20" x14ac:dyDescent="0.25">
      <c r="B40" s="18" t="s">
        <v>28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>
        <f>R43*R44</f>
        <v>276</v>
      </c>
      <c r="T40" s="13"/>
    </row>
    <row r="41" spans="2:20" x14ac:dyDescent="0.25">
      <c r="B41" s="18" t="s">
        <v>63</v>
      </c>
      <c r="C41" s="40">
        <v>1</v>
      </c>
      <c r="D41" s="40">
        <v>1</v>
      </c>
      <c r="E41" s="40">
        <v>0.55000000000000004</v>
      </c>
      <c r="F41" s="40">
        <v>0.56000000000000005</v>
      </c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17"/>
      <c r="R41" s="17"/>
      <c r="S41" s="96"/>
      <c r="T41" s="13"/>
    </row>
    <row r="42" spans="2:20" x14ac:dyDescent="0.25">
      <c r="B42" s="18" t="s">
        <v>27</v>
      </c>
      <c r="C42" s="20">
        <v>1</v>
      </c>
      <c r="D42" s="20">
        <v>1</v>
      </c>
      <c r="E42" s="20" t="e">
        <f t="shared" ref="E42" si="18">E40/#REF!</f>
        <v>#REF!</v>
      </c>
      <c r="F42" s="20" t="e">
        <f t="shared" ref="F42" si="19">F40/#REF!</f>
        <v>#REF!</v>
      </c>
      <c r="G42" s="20" t="e">
        <f t="shared" ref="G42" si="20">G40/#REF!</f>
        <v>#REF!</v>
      </c>
      <c r="H42" s="20" t="e">
        <f t="shared" ref="H42" si="21">H40/#REF!</f>
        <v>#REF!</v>
      </c>
      <c r="I42" s="20" t="e">
        <f t="shared" ref="I42" si="22">I40/#REF!</f>
        <v>#REF!</v>
      </c>
      <c r="J42" s="20" t="e">
        <f t="shared" ref="J42" si="23">J40/#REF!</f>
        <v>#REF!</v>
      </c>
      <c r="K42" s="20" t="e">
        <f t="shared" ref="K42" si="24">K40/#REF!</f>
        <v>#REF!</v>
      </c>
      <c r="L42" s="20" t="e">
        <f t="shared" ref="L42" si="25">L40/#REF!</f>
        <v>#REF!</v>
      </c>
      <c r="M42" s="20">
        <v>1</v>
      </c>
      <c r="N42" s="20">
        <v>1</v>
      </c>
      <c r="O42" s="20">
        <v>1</v>
      </c>
      <c r="P42" s="20">
        <v>1</v>
      </c>
      <c r="Q42" s="20"/>
      <c r="R42" s="20" t="s">
        <v>13</v>
      </c>
    </row>
    <row r="43" spans="2:20" x14ac:dyDescent="0.25">
      <c r="B43" s="18" t="s">
        <v>4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>
        <f>17+6</f>
        <v>23</v>
      </c>
    </row>
    <row r="44" spans="2:20" x14ac:dyDescent="0.25">
      <c r="B44" s="18" t="s">
        <v>30</v>
      </c>
      <c r="C44" s="15" t="e">
        <f t="shared" ref="C44:P44" si="26">C40/C43</f>
        <v>#DIV/0!</v>
      </c>
      <c r="D44" s="15" t="e">
        <f t="shared" si="26"/>
        <v>#DIV/0!</v>
      </c>
      <c r="E44" s="15" t="e">
        <f t="shared" si="26"/>
        <v>#DIV/0!</v>
      </c>
      <c r="F44" s="15" t="e">
        <f t="shared" si="26"/>
        <v>#DIV/0!</v>
      </c>
      <c r="G44" s="15" t="e">
        <f t="shared" si="26"/>
        <v>#DIV/0!</v>
      </c>
      <c r="H44" s="15" t="e">
        <f t="shared" si="26"/>
        <v>#DIV/0!</v>
      </c>
      <c r="I44" s="15" t="e">
        <f t="shared" si="26"/>
        <v>#DIV/0!</v>
      </c>
      <c r="J44" s="15" t="e">
        <f t="shared" si="26"/>
        <v>#DIV/0!</v>
      </c>
      <c r="K44" s="15" t="e">
        <f t="shared" si="26"/>
        <v>#DIV/0!</v>
      </c>
      <c r="L44" s="15" t="e">
        <f t="shared" si="26"/>
        <v>#DIV/0!</v>
      </c>
      <c r="M44" s="15" t="e">
        <f t="shared" si="26"/>
        <v>#DIV/0!</v>
      </c>
      <c r="N44" s="15" t="e">
        <f t="shared" si="26"/>
        <v>#DIV/0!</v>
      </c>
      <c r="O44" s="15" t="e">
        <f t="shared" si="26"/>
        <v>#DIV/0!</v>
      </c>
      <c r="P44" s="15" t="e">
        <f t="shared" si="26"/>
        <v>#DIV/0!</v>
      </c>
      <c r="Q44" s="15"/>
      <c r="R44" s="15">
        <v>12</v>
      </c>
    </row>
    <row r="45" spans="2:20" x14ac:dyDescent="0.25">
      <c r="B45" s="18" t="s">
        <v>19</v>
      </c>
      <c r="C45" s="17">
        <v>295</v>
      </c>
      <c r="D45" s="17">
        <v>265</v>
      </c>
      <c r="E45" s="17" t="e">
        <f>AVERAGE(C40:E40)</f>
        <v>#DIV/0!</v>
      </c>
      <c r="F45" s="17" t="e">
        <f>AVERAGE(F40,E40,B40)</f>
        <v>#DIV/0!</v>
      </c>
      <c r="G45" s="17" t="e">
        <f t="shared" ref="G45:P45" si="27">AVERAGE(G40,F40,E40)</f>
        <v>#DIV/0!</v>
      </c>
      <c r="H45" s="17" t="e">
        <f t="shared" si="27"/>
        <v>#DIV/0!</v>
      </c>
      <c r="I45" s="17" t="e">
        <f t="shared" si="27"/>
        <v>#DIV/0!</v>
      </c>
      <c r="J45" s="17" t="e">
        <f t="shared" si="27"/>
        <v>#DIV/0!</v>
      </c>
      <c r="K45" s="17" t="e">
        <f t="shared" si="27"/>
        <v>#DIV/0!</v>
      </c>
      <c r="L45" s="17" t="e">
        <f t="shared" si="27"/>
        <v>#DIV/0!</v>
      </c>
      <c r="M45" s="17" t="e">
        <f t="shared" si="27"/>
        <v>#DIV/0!</v>
      </c>
      <c r="N45" s="17" t="e">
        <f t="shared" si="27"/>
        <v>#DIV/0!</v>
      </c>
      <c r="O45" s="17" t="e">
        <f t="shared" si="27"/>
        <v>#DIV/0!</v>
      </c>
      <c r="P45" s="17" t="e">
        <f t="shared" si="27"/>
        <v>#DIV/0!</v>
      </c>
      <c r="Q45" s="17"/>
      <c r="R45" s="17">
        <f>R43*R44</f>
        <v>276</v>
      </c>
    </row>
    <row r="46" spans="2:20" x14ac:dyDescent="0.25">
      <c r="B46" s="18" t="s">
        <v>31</v>
      </c>
      <c r="C46" s="17">
        <v>12</v>
      </c>
      <c r="D46" s="17">
        <v>14</v>
      </c>
      <c r="E46" s="67" t="e">
        <f>AVERAGE(C44:E44)</f>
        <v>#DIV/0!</v>
      </c>
      <c r="F46" s="67" t="e">
        <f t="shared" ref="F46:P46" si="28">AVERAGE(D44:F44)</f>
        <v>#DIV/0!</v>
      </c>
      <c r="G46" s="67" t="e">
        <f t="shared" si="28"/>
        <v>#DIV/0!</v>
      </c>
      <c r="H46" s="67" t="e">
        <f t="shared" si="28"/>
        <v>#DIV/0!</v>
      </c>
      <c r="I46" s="67" t="e">
        <f t="shared" si="28"/>
        <v>#DIV/0!</v>
      </c>
      <c r="J46" s="67" t="e">
        <f t="shared" si="28"/>
        <v>#DIV/0!</v>
      </c>
      <c r="K46" s="67" t="e">
        <f t="shared" si="28"/>
        <v>#DIV/0!</v>
      </c>
      <c r="L46" s="67" t="e">
        <f t="shared" si="28"/>
        <v>#DIV/0!</v>
      </c>
      <c r="M46" s="67" t="e">
        <f t="shared" si="28"/>
        <v>#DIV/0!</v>
      </c>
      <c r="N46" s="67" t="e">
        <f t="shared" si="28"/>
        <v>#DIV/0!</v>
      </c>
      <c r="O46" s="67" t="e">
        <f t="shared" si="28"/>
        <v>#DIV/0!</v>
      </c>
      <c r="P46" s="67" t="e">
        <f t="shared" si="28"/>
        <v>#DIV/0!</v>
      </c>
      <c r="Q46" s="17"/>
      <c r="R46" s="15">
        <v>12</v>
      </c>
    </row>
    <row r="47" spans="2:20" x14ac:dyDescent="0.25">
      <c r="B47" s="18" t="s">
        <v>32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>
        <f>R40*R48</f>
        <v>20700</v>
      </c>
    </row>
    <row r="48" spans="2:20" x14ac:dyDescent="0.25">
      <c r="B48" s="18" t="s">
        <v>33</v>
      </c>
      <c r="C48" s="3" t="e">
        <f t="shared" ref="C48:P48" si="29">C47/C40</f>
        <v>#DIV/0!</v>
      </c>
      <c r="D48" s="3" t="e">
        <f t="shared" si="29"/>
        <v>#DIV/0!</v>
      </c>
      <c r="E48" s="3" t="e">
        <f t="shared" si="29"/>
        <v>#DIV/0!</v>
      </c>
      <c r="F48" s="3" t="e">
        <f t="shared" si="29"/>
        <v>#DIV/0!</v>
      </c>
      <c r="G48" s="3" t="e">
        <f t="shared" si="29"/>
        <v>#DIV/0!</v>
      </c>
      <c r="H48" s="3" t="e">
        <f t="shared" si="29"/>
        <v>#DIV/0!</v>
      </c>
      <c r="I48" s="3" t="e">
        <f t="shared" si="29"/>
        <v>#DIV/0!</v>
      </c>
      <c r="J48" s="3" t="e">
        <f t="shared" si="29"/>
        <v>#DIV/0!</v>
      </c>
      <c r="K48" s="3" t="e">
        <f t="shared" si="29"/>
        <v>#DIV/0!</v>
      </c>
      <c r="L48" s="3" t="e">
        <f t="shared" si="29"/>
        <v>#DIV/0!</v>
      </c>
      <c r="M48" s="3" t="e">
        <f t="shared" si="29"/>
        <v>#DIV/0!</v>
      </c>
      <c r="N48" s="3" t="e">
        <f t="shared" si="29"/>
        <v>#DIV/0!</v>
      </c>
      <c r="O48" s="3" t="e">
        <f t="shared" si="29"/>
        <v>#DIV/0!</v>
      </c>
      <c r="P48" s="3" t="e">
        <f t="shared" si="29"/>
        <v>#DIV/0!</v>
      </c>
      <c r="Q48" s="3"/>
      <c r="R48" s="3">
        <v>75</v>
      </c>
    </row>
    <row r="49" spans="2:20" x14ac:dyDescent="0.25">
      <c r="B49" s="18" t="s">
        <v>34</v>
      </c>
      <c r="C49" s="2">
        <v>72</v>
      </c>
      <c r="D49" s="2">
        <v>78</v>
      </c>
      <c r="E49" s="2" t="e">
        <f>AVERAGE(E48:E48)</f>
        <v>#DIV/0!</v>
      </c>
      <c r="F49" s="2" t="e">
        <f t="shared" ref="F49" si="30">AVERAGE(E48:F48)</f>
        <v>#DIV/0!</v>
      </c>
      <c r="G49" s="2" t="e">
        <f t="shared" ref="G49:P49" si="31">AVERAGE(E48:G48)</f>
        <v>#DIV/0!</v>
      </c>
      <c r="H49" s="2" t="e">
        <f t="shared" si="31"/>
        <v>#DIV/0!</v>
      </c>
      <c r="I49" s="2" t="e">
        <f t="shared" si="31"/>
        <v>#DIV/0!</v>
      </c>
      <c r="J49" s="2" t="e">
        <f t="shared" si="31"/>
        <v>#DIV/0!</v>
      </c>
      <c r="K49" s="2" t="e">
        <f t="shared" si="31"/>
        <v>#DIV/0!</v>
      </c>
      <c r="L49" s="2" t="e">
        <f t="shared" si="31"/>
        <v>#DIV/0!</v>
      </c>
      <c r="M49" s="2" t="e">
        <f t="shared" si="31"/>
        <v>#DIV/0!</v>
      </c>
      <c r="N49" s="2" t="e">
        <f t="shared" si="31"/>
        <v>#DIV/0!</v>
      </c>
      <c r="O49" s="2" t="e">
        <f t="shared" si="31"/>
        <v>#DIV/0!</v>
      </c>
      <c r="P49" s="2" t="e">
        <f t="shared" si="31"/>
        <v>#DIV/0!</v>
      </c>
      <c r="Q49" s="2"/>
      <c r="R49" s="3">
        <v>75</v>
      </c>
    </row>
    <row r="50" spans="2:20" x14ac:dyDescent="0.25">
      <c r="B50" s="18" t="s">
        <v>38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>
        <v>30000</v>
      </c>
      <c r="S50" s="93"/>
      <c r="T50" s="19"/>
    </row>
    <row r="51" spans="2:20" x14ac:dyDescent="0.25">
      <c r="B51" s="18" t="s">
        <v>41</v>
      </c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29">
        <v>250</v>
      </c>
      <c r="T51" s="19"/>
    </row>
    <row r="52" spans="2:20" x14ac:dyDescent="0.25">
      <c r="B52" s="18" t="s">
        <v>16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3">
        <f>R51*75</f>
        <v>18750</v>
      </c>
    </row>
    <row r="53" spans="2:20" x14ac:dyDescent="0.25">
      <c r="B53" s="18" t="s">
        <v>39</v>
      </c>
      <c r="C53" s="3"/>
      <c r="D53" s="3"/>
      <c r="E53" s="3"/>
      <c r="F53" s="3"/>
      <c r="G53" s="3">
        <f t="shared" ref="G53:N53" si="32">G50*0.5</f>
        <v>0</v>
      </c>
      <c r="H53" s="3">
        <f t="shared" si="32"/>
        <v>0</v>
      </c>
      <c r="I53" s="3">
        <f t="shared" si="32"/>
        <v>0</v>
      </c>
      <c r="J53" s="3">
        <f t="shared" si="32"/>
        <v>0</v>
      </c>
      <c r="K53" s="3">
        <f t="shared" si="32"/>
        <v>0</v>
      </c>
      <c r="L53" s="3">
        <f t="shared" si="32"/>
        <v>0</v>
      </c>
      <c r="M53" s="3">
        <f t="shared" si="32"/>
        <v>0</v>
      </c>
      <c r="N53" s="3">
        <f t="shared" si="32"/>
        <v>0</v>
      </c>
      <c r="O53" s="3"/>
      <c r="P53" s="3"/>
      <c r="Q53" s="3"/>
      <c r="R53" s="3">
        <f>R50*0.5</f>
        <v>15000</v>
      </c>
    </row>
    <row r="54" spans="2:20" x14ac:dyDescent="0.25">
      <c r="B54" s="27" t="s">
        <v>37</v>
      </c>
      <c r="C54" s="28">
        <f>C47+C50+C52-C53</f>
        <v>0</v>
      </c>
      <c r="D54" s="28">
        <f>D47+D50+D52-D53</f>
        <v>0</v>
      </c>
      <c r="E54" s="28">
        <f>E47+E50+E52-E53</f>
        <v>0</v>
      </c>
      <c r="F54" s="28">
        <f>F47+F50+F52-F53</f>
        <v>0</v>
      </c>
      <c r="G54" s="28">
        <f t="shared" ref="G54:P54" si="33">G47+G50+G52</f>
        <v>0</v>
      </c>
      <c r="H54" s="28">
        <f t="shared" si="33"/>
        <v>0</v>
      </c>
      <c r="I54" s="28">
        <f t="shared" si="33"/>
        <v>0</v>
      </c>
      <c r="J54" s="28">
        <f t="shared" si="33"/>
        <v>0</v>
      </c>
      <c r="K54" s="28">
        <f t="shared" si="33"/>
        <v>0</v>
      </c>
      <c r="L54" s="28">
        <f t="shared" si="33"/>
        <v>0</v>
      </c>
      <c r="M54" s="28">
        <f t="shared" si="33"/>
        <v>0</v>
      </c>
      <c r="N54" s="28">
        <f t="shared" si="33"/>
        <v>0</v>
      </c>
      <c r="O54" s="28">
        <f t="shared" si="33"/>
        <v>0</v>
      </c>
      <c r="P54" s="28">
        <f t="shared" si="33"/>
        <v>0</v>
      </c>
      <c r="Q54" s="28"/>
      <c r="R54" s="28">
        <f>R47+R50+R52</f>
        <v>69450</v>
      </c>
      <c r="S54" s="93"/>
      <c r="T54" s="7"/>
    </row>
    <row r="55" spans="2:20" x14ac:dyDescent="0.25">
      <c r="B55" s="27" t="s">
        <v>69</v>
      </c>
      <c r="C55" s="28" t="e">
        <f>C54/C43</f>
        <v>#DIV/0!</v>
      </c>
      <c r="D55" s="28" t="e">
        <f>D54/D43</f>
        <v>#DIV/0!</v>
      </c>
      <c r="E55" s="28" t="e">
        <f t="shared" ref="E55:P55" si="34">E54/E43</f>
        <v>#DIV/0!</v>
      </c>
      <c r="F55" s="28" t="e">
        <f>F54/F43</f>
        <v>#DIV/0!</v>
      </c>
      <c r="G55" s="28" t="e">
        <f t="shared" si="34"/>
        <v>#DIV/0!</v>
      </c>
      <c r="H55" s="28" t="e">
        <f t="shared" si="34"/>
        <v>#DIV/0!</v>
      </c>
      <c r="I55" s="28" t="e">
        <f t="shared" si="34"/>
        <v>#DIV/0!</v>
      </c>
      <c r="J55" s="28" t="e">
        <f t="shared" si="34"/>
        <v>#DIV/0!</v>
      </c>
      <c r="K55" s="28" t="e">
        <f t="shared" si="34"/>
        <v>#DIV/0!</v>
      </c>
      <c r="L55" s="28" t="e">
        <f t="shared" si="34"/>
        <v>#DIV/0!</v>
      </c>
      <c r="M55" s="28" t="e">
        <f t="shared" si="34"/>
        <v>#DIV/0!</v>
      </c>
      <c r="N55" s="28" t="e">
        <f t="shared" si="34"/>
        <v>#DIV/0!</v>
      </c>
      <c r="O55" s="28" t="e">
        <f t="shared" si="34"/>
        <v>#DIV/0!</v>
      </c>
      <c r="P55" s="28" t="e">
        <f t="shared" si="34"/>
        <v>#DIV/0!</v>
      </c>
      <c r="Q55" s="28"/>
      <c r="R55" s="28" t="e">
        <f>AVERAGE(E55:I55)</f>
        <v>#DIV/0!</v>
      </c>
      <c r="T55" s="7"/>
    </row>
    <row r="56" spans="2:20" x14ac:dyDescent="0.25">
      <c r="B56" s="18" t="s">
        <v>20</v>
      </c>
      <c r="C56" s="3"/>
      <c r="D56" s="3"/>
      <c r="E56" s="3">
        <v>10000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>
        <v>7500</v>
      </c>
    </row>
    <row r="57" spans="2:20" x14ac:dyDescent="0.25">
      <c r="B57" s="18" t="s">
        <v>21</v>
      </c>
      <c r="C57" s="3">
        <v>1500</v>
      </c>
      <c r="D57" s="3">
        <v>1500</v>
      </c>
      <c r="E57" s="3">
        <v>1500</v>
      </c>
      <c r="F57" s="3">
        <v>1500</v>
      </c>
      <c r="G57" s="3">
        <v>1500</v>
      </c>
      <c r="H57" s="3">
        <v>1500</v>
      </c>
      <c r="I57" s="3">
        <v>1500</v>
      </c>
      <c r="J57" s="3">
        <v>1500</v>
      </c>
      <c r="K57" s="3">
        <v>1500</v>
      </c>
      <c r="L57" s="3">
        <v>1500</v>
      </c>
      <c r="M57" s="3">
        <v>1500</v>
      </c>
      <c r="N57" s="3">
        <v>1500</v>
      </c>
      <c r="O57" s="3"/>
      <c r="P57" s="3"/>
      <c r="Q57" s="3"/>
      <c r="R57" s="3">
        <v>1500</v>
      </c>
    </row>
    <row r="58" spans="2:20" x14ac:dyDescent="0.25">
      <c r="B58" s="21" t="s">
        <v>23</v>
      </c>
      <c r="C58" s="9">
        <f t="shared" ref="C58:N58" si="35">C54-C56-C57-C53</f>
        <v>-1500</v>
      </c>
      <c r="D58" s="9">
        <f t="shared" si="35"/>
        <v>-1500</v>
      </c>
      <c r="E58" s="9">
        <f t="shared" si="35"/>
        <v>-11500</v>
      </c>
      <c r="F58" s="9">
        <f t="shared" si="35"/>
        <v>-1500</v>
      </c>
      <c r="G58" s="9">
        <f t="shared" si="35"/>
        <v>-1500</v>
      </c>
      <c r="H58" s="9">
        <f t="shared" si="35"/>
        <v>-1500</v>
      </c>
      <c r="I58" s="9">
        <f t="shared" si="35"/>
        <v>-1500</v>
      </c>
      <c r="J58" s="9">
        <f t="shared" si="35"/>
        <v>-1500</v>
      </c>
      <c r="K58" s="9">
        <f t="shared" si="35"/>
        <v>-1500</v>
      </c>
      <c r="L58" s="9">
        <f t="shared" si="35"/>
        <v>-1500</v>
      </c>
      <c r="M58" s="9">
        <f t="shared" si="35"/>
        <v>-1500</v>
      </c>
      <c r="N58" s="9">
        <f t="shared" si="35"/>
        <v>-1500</v>
      </c>
      <c r="O58" s="9"/>
      <c r="P58" s="9"/>
      <c r="Q58" s="9"/>
      <c r="R58" s="9">
        <f>R47+R50+R52-R56-R57-R53</f>
        <v>45450</v>
      </c>
    </row>
    <row r="59" spans="2:20" x14ac:dyDescent="0.25">
      <c r="B59" s="21" t="s">
        <v>43</v>
      </c>
      <c r="C59" s="21"/>
      <c r="D59" s="21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</row>
    <row r="60" spans="2:20" x14ac:dyDescent="0.25">
      <c r="B60" s="18" t="s">
        <v>22</v>
      </c>
      <c r="C60" s="18"/>
      <c r="D60" s="18"/>
      <c r="E60" s="3">
        <v>33150</v>
      </c>
      <c r="F60" s="3" t="e">
        <f t="shared" ref="F60:N60" si="36">(F42*F32)</f>
        <v>#REF!</v>
      </c>
      <c r="G60" s="3" t="e">
        <f t="shared" si="36"/>
        <v>#REF!</v>
      </c>
      <c r="H60" s="3" t="e">
        <f t="shared" si="36"/>
        <v>#REF!</v>
      </c>
      <c r="I60" s="3" t="e">
        <f t="shared" si="36"/>
        <v>#REF!</v>
      </c>
      <c r="J60" s="3" t="e">
        <f t="shared" si="36"/>
        <v>#REF!</v>
      </c>
      <c r="K60" s="3" t="e">
        <f t="shared" si="36"/>
        <v>#REF!</v>
      </c>
      <c r="L60" s="3" t="e">
        <f t="shared" si="36"/>
        <v>#REF!</v>
      </c>
      <c r="M60" s="3">
        <f t="shared" si="36"/>
        <v>0</v>
      </c>
      <c r="N60" s="3">
        <f t="shared" si="36"/>
        <v>0</v>
      </c>
      <c r="O60" s="3"/>
      <c r="P60" s="3"/>
      <c r="Q60" s="3"/>
      <c r="R60" s="3"/>
    </row>
    <row r="61" spans="2:20" x14ac:dyDescent="0.25">
      <c r="B61" s="22" t="s">
        <v>3</v>
      </c>
      <c r="C61" s="22"/>
      <c r="D61" s="22"/>
      <c r="E61" s="23">
        <f t="shared" ref="E61:N61" si="37">E58-E60</f>
        <v>-44650</v>
      </c>
      <c r="F61" s="23" t="e">
        <f t="shared" si="37"/>
        <v>#REF!</v>
      </c>
      <c r="G61" s="23" t="e">
        <f t="shared" si="37"/>
        <v>#REF!</v>
      </c>
      <c r="H61" s="23" t="e">
        <f t="shared" si="37"/>
        <v>#REF!</v>
      </c>
      <c r="I61" s="23" t="e">
        <f t="shared" si="37"/>
        <v>#REF!</v>
      </c>
      <c r="J61" s="23" t="e">
        <f t="shared" si="37"/>
        <v>#REF!</v>
      </c>
      <c r="K61" s="23" t="e">
        <f t="shared" si="37"/>
        <v>#REF!</v>
      </c>
      <c r="L61" s="23" t="e">
        <f t="shared" si="37"/>
        <v>#REF!</v>
      </c>
      <c r="M61" s="23">
        <f t="shared" si="37"/>
        <v>-1500</v>
      </c>
      <c r="N61" s="23">
        <f t="shared" si="37"/>
        <v>-1500</v>
      </c>
      <c r="O61" s="23"/>
      <c r="P61" s="23"/>
      <c r="Q61" s="23"/>
      <c r="R61" s="23"/>
    </row>
    <row r="62" spans="2:20" x14ac:dyDescent="0.25">
      <c r="B62" s="22" t="s">
        <v>42</v>
      </c>
      <c r="C62" s="22"/>
      <c r="D62" s="22"/>
      <c r="E62" s="23">
        <v>76289</v>
      </c>
      <c r="F62" s="23" t="e">
        <f t="shared" ref="F62:N62" si="38">E62+F61</f>
        <v>#REF!</v>
      </c>
      <c r="G62" s="23" t="e">
        <f t="shared" si="38"/>
        <v>#REF!</v>
      </c>
      <c r="H62" s="23" t="e">
        <f t="shared" si="38"/>
        <v>#REF!</v>
      </c>
      <c r="I62" s="23" t="e">
        <f t="shared" si="38"/>
        <v>#REF!</v>
      </c>
      <c r="J62" s="23" t="e">
        <f t="shared" si="38"/>
        <v>#REF!</v>
      </c>
      <c r="K62" s="23" t="e">
        <f t="shared" si="38"/>
        <v>#REF!</v>
      </c>
      <c r="L62" s="23" t="e">
        <f t="shared" si="38"/>
        <v>#REF!</v>
      </c>
      <c r="M62" s="23" t="e">
        <f t="shared" si="38"/>
        <v>#REF!</v>
      </c>
      <c r="N62" s="23" t="e">
        <f t="shared" si="38"/>
        <v>#REF!</v>
      </c>
      <c r="O62" s="111"/>
      <c r="P62" s="111"/>
      <c r="Q62" s="111"/>
      <c r="R62" s="7"/>
    </row>
    <row r="63" spans="2:20" x14ac:dyDescent="0.25">
      <c r="B63" s="1"/>
      <c r="C63" s="1"/>
      <c r="D63" s="1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</row>
    <row r="64" spans="2:20" x14ac:dyDescent="0.25">
      <c r="B64" s="87"/>
      <c r="C64" s="87"/>
      <c r="D64" s="87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2:20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2:20" x14ac:dyDescent="0.25">
      <c r="B66" s="1"/>
      <c r="C66" s="1"/>
      <c r="D66" s="1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</row>
    <row r="67" spans="2:20" x14ac:dyDescent="0.25">
      <c r="B67" s="1"/>
      <c r="C67" s="1"/>
      <c r="D67" s="1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</row>
    <row r="68" spans="2:20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87"/>
    </row>
    <row r="69" spans="2:20" x14ac:dyDescent="0.25">
      <c r="B69" s="1"/>
      <c r="C69" s="1"/>
      <c r="D69" s="1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</row>
    <row r="70" spans="2:20" x14ac:dyDescent="0.25">
      <c r="B70" s="1"/>
      <c r="C70" s="1"/>
      <c r="D70" s="1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</row>
    <row r="71" spans="2:20" x14ac:dyDescent="0.25">
      <c r="B71" s="1"/>
      <c r="C71" s="1"/>
      <c r="D71" s="1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</row>
    <row r="72" spans="2:20" x14ac:dyDescent="0.25">
      <c r="B72" s="1"/>
      <c r="C72" s="1"/>
      <c r="D72" s="1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</row>
    <row r="73" spans="2:20" x14ac:dyDescent="0.25">
      <c r="B73" s="1"/>
      <c r="C73" s="1"/>
      <c r="D73" s="1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 spans="2:20" x14ac:dyDescent="0.25">
      <c r="B74" s="1"/>
      <c r="C74" s="1"/>
      <c r="D74" s="1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7"/>
    </row>
    <row r="75" spans="2:20" x14ac:dyDescent="0.25">
      <c r="B75" s="1"/>
      <c r="C75" s="1"/>
      <c r="D75" s="1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7"/>
    </row>
    <row r="76" spans="2:20" x14ac:dyDescent="0.25">
      <c r="B76" s="1"/>
      <c r="C76" s="1"/>
      <c r="D76" s="1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7"/>
      <c r="T76" s="7"/>
    </row>
    <row r="77" spans="2:20" x14ac:dyDescent="0.25">
      <c r="B77" s="1"/>
      <c r="C77" s="1"/>
      <c r="D77" s="1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 spans="2:20" x14ac:dyDescent="0.25">
      <c r="B78" s="1"/>
      <c r="C78" s="1"/>
      <c r="D78" s="1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</row>
    <row r="79" spans="2:20" x14ac:dyDescent="0.25">
      <c r="B79" s="1"/>
      <c r="C79" s="1"/>
      <c r="D79" s="1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</row>
    <row r="80" spans="2:20" x14ac:dyDescent="0.25">
      <c r="B80" s="91"/>
      <c r="C80" s="91"/>
      <c r="D80" s="91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</row>
    <row r="81" spans="2:20" x14ac:dyDescent="0.25">
      <c r="B81" s="91"/>
      <c r="C81" s="91"/>
      <c r="D81" s="91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 spans="2:20" x14ac:dyDescent="0.25">
      <c r="B82" s="1"/>
      <c r="C82" s="1"/>
      <c r="D82" s="1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</row>
    <row r="83" spans="2:20" x14ac:dyDescent="0.25">
      <c r="B83" s="1"/>
      <c r="C83" s="1"/>
      <c r="D83" s="1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</row>
    <row r="85" spans="2:20" x14ac:dyDescent="0.25">
      <c r="B85" s="87"/>
      <c r="C85" s="87"/>
      <c r="D85" s="87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2:20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2:20" x14ac:dyDescent="0.25">
      <c r="B87" s="1"/>
      <c r="C87" s="1"/>
      <c r="D87" s="1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T87" s="13"/>
    </row>
    <row r="88" spans="2:20" x14ac:dyDescent="0.25">
      <c r="B88" s="1"/>
      <c r="C88" s="1"/>
      <c r="D88" s="1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</row>
    <row r="89" spans="2:20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87"/>
    </row>
    <row r="90" spans="2:20" x14ac:dyDescent="0.25">
      <c r="B90" s="1"/>
      <c r="C90" s="1"/>
      <c r="D90" s="1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</row>
    <row r="91" spans="2:20" x14ac:dyDescent="0.25">
      <c r="B91" s="1"/>
      <c r="C91" s="1"/>
      <c r="D91" s="1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</row>
    <row r="92" spans="2:20" x14ac:dyDescent="0.25">
      <c r="B92" s="1"/>
      <c r="C92" s="1"/>
      <c r="D92" s="1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</row>
    <row r="93" spans="2:20" x14ac:dyDescent="0.25">
      <c r="B93" s="1"/>
      <c r="C93" s="1"/>
      <c r="D93" s="1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 spans="2:20" x14ac:dyDescent="0.25">
      <c r="B94" s="1"/>
      <c r="C94" s="1"/>
      <c r="D94" s="1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</row>
    <row r="95" spans="2:20" x14ac:dyDescent="0.25">
      <c r="B95" s="1"/>
      <c r="C95" s="1"/>
      <c r="D95" s="1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7"/>
    </row>
    <row r="96" spans="2:20" x14ac:dyDescent="0.25">
      <c r="B96" s="1"/>
      <c r="C96" s="1"/>
      <c r="D96" s="1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7"/>
      <c r="T96" s="19"/>
    </row>
    <row r="97" spans="2:21" x14ac:dyDescent="0.25">
      <c r="B97" s="1"/>
      <c r="C97" s="1"/>
      <c r="D97" s="1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1"/>
      <c r="T97" s="19"/>
    </row>
    <row r="98" spans="2:21" x14ac:dyDescent="0.25">
      <c r="B98" s="1"/>
      <c r="C98" s="1"/>
      <c r="D98" s="1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7"/>
    </row>
    <row r="99" spans="2:21" x14ac:dyDescent="0.25">
      <c r="B99" s="1"/>
      <c r="C99" s="1"/>
      <c r="D99" s="1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0"/>
      <c r="T99" s="7"/>
    </row>
    <row r="100" spans="2:21" x14ac:dyDescent="0.25">
      <c r="B100" s="1"/>
      <c r="C100" s="1"/>
      <c r="D100" s="1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</row>
    <row r="101" spans="2:21" x14ac:dyDescent="0.25">
      <c r="B101" s="1"/>
      <c r="C101" s="1"/>
      <c r="D101" s="1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 spans="2:21" x14ac:dyDescent="0.25">
      <c r="B102" s="1"/>
      <c r="C102" s="1"/>
      <c r="D102" s="1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</row>
    <row r="103" spans="2:21" x14ac:dyDescent="0.25">
      <c r="B103" s="91"/>
      <c r="C103" s="91"/>
      <c r="D103" s="91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</row>
    <row r="104" spans="2:21" x14ac:dyDescent="0.25">
      <c r="B104" s="91"/>
      <c r="C104" s="91"/>
      <c r="D104" s="91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</row>
    <row r="105" spans="2:21" x14ac:dyDescent="0.25">
      <c r="B105" s="1"/>
      <c r="C105" s="1"/>
      <c r="D105" s="1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U105" s="7"/>
    </row>
    <row r="106" spans="2:21" x14ac:dyDescent="0.25">
      <c r="B106" s="1"/>
      <c r="C106" s="1"/>
      <c r="D106" s="1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</row>
    <row r="107" spans="2:21" x14ac:dyDescent="0.25">
      <c r="B107" s="1"/>
      <c r="C107" s="1"/>
      <c r="D107" s="1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</row>
    <row r="109" spans="2:21" x14ac:dyDescent="0.25">
      <c r="B109" s="87"/>
      <c r="C109" s="87"/>
      <c r="D109" s="87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2:2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2:2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88"/>
    </row>
    <row r="112" spans="2:21" x14ac:dyDescent="0.25">
      <c r="B112" s="1"/>
      <c r="C112" s="1"/>
      <c r="D112" s="1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</row>
    <row r="113" spans="2:19" x14ac:dyDescent="0.25">
      <c r="B113" s="1"/>
      <c r="C113" s="1"/>
      <c r="D113" s="1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</row>
    <row r="114" spans="2:19" x14ac:dyDescent="0.25">
      <c r="B114" s="1"/>
      <c r="C114" s="1"/>
      <c r="D114" s="1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</row>
    <row r="115" spans="2:19" x14ac:dyDescent="0.25">
      <c r="B115" s="1"/>
      <c r="C115" s="1"/>
      <c r="D115" s="1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</row>
    <row r="116" spans="2:19" x14ac:dyDescent="0.25">
      <c r="B116" s="1"/>
      <c r="C116" s="1"/>
      <c r="D116" s="1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</row>
    <row r="117" spans="2:19" x14ac:dyDescent="0.25">
      <c r="B117" s="1"/>
      <c r="C117" s="1"/>
      <c r="D117" s="1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 spans="2:19" x14ac:dyDescent="0.25">
      <c r="B118" s="1"/>
      <c r="C118" s="1"/>
      <c r="D118" s="1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</row>
    <row r="119" spans="2:19" x14ac:dyDescent="0.25">
      <c r="B119" s="1"/>
      <c r="C119" s="1"/>
      <c r="D119" s="1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7"/>
    </row>
    <row r="120" spans="2:19" x14ac:dyDescent="0.25">
      <c r="B120" s="1"/>
      <c r="C120" s="1"/>
      <c r="D120" s="1"/>
      <c r="E120" s="99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7"/>
    </row>
    <row r="121" spans="2:19" x14ac:dyDescent="0.25">
      <c r="B121" s="1"/>
      <c r="C121" s="1"/>
      <c r="D121" s="1"/>
      <c r="E121" s="99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7"/>
      <c r="S121" s="7"/>
    </row>
    <row r="122" spans="2:19" x14ac:dyDescent="0.25">
      <c r="B122" s="1"/>
      <c r="C122" s="1"/>
      <c r="D122" s="1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</row>
    <row r="123" spans="2:19" x14ac:dyDescent="0.25">
      <c r="B123" s="1"/>
      <c r="C123" s="1"/>
      <c r="D123" s="1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</row>
    <row r="124" spans="2:19" x14ac:dyDescent="0.25">
      <c r="B124" s="1"/>
      <c r="C124" s="1"/>
      <c r="D124" s="1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</row>
    <row r="125" spans="2:19" x14ac:dyDescent="0.25">
      <c r="B125" s="91"/>
      <c r="C125" s="91"/>
      <c r="D125" s="91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 spans="2:19" x14ac:dyDescent="0.25">
      <c r="B126" s="91"/>
      <c r="C126" s="91"/>
      <c r="D126" s="91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</row>
    <row r="127" spans="2:19" x14ac:dyDescent="0.25">
      <c r="B127" s="1"/>
      <c r="C127" s="1"/>
      <c r="D127" s="1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</row>
    <row r="128" spans="2:19" x14ac:dyDescent="0.25">
      <c r="B128" s="1"/>
      <c r="C128" s="1"/>
      <c r="D128" s="1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</row>
    <row r="129" spans="2:20" x14ac:dyDescent="0.25">
      <c r="B129" s="1"/>
      <c r="C129" s="1"/>
      <c r="D129" s="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 spans="2:20" x14ac:dyDescent="0.25">
      <c r="B130" s="1"/>
      <c r="C130" s="1"/>
      <c r="D130" s="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</row>
    <row r="131" spans="2:20" x14ac:dyDescent="0.25">
      <c r="B131" s="1"/>
      <c r="C131" s="1"/>
      <c r="D131" s="1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</row>
    <row r="132" spans="2:20" x14ac:dyDescent="0.25">
      <c r="B132" s="87"/>
      <c r="C132" s="87"/>
      <c r="D132" s="8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</row>
    <row r="133" spans="2:20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2:20" x14ac:dyDescent="0.25">
      <c r="B134" s="1"/>
      <c r="C134" s="1"/>
      <c r="D134" s="1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T134" s="13"/>
    </row>
    <row r="135" spans="2:20" x14ac:dyDescent="0.25">
      <c r="B135" s="1"/>
      <c r="C135" s="1"/>
      <c r="D135" s="1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88"/>
      <c r="R135" s="88"/>
      <c r="T135" s="13"/>
    </row>
    <row r="136" spans="2:20" x14ac:dyDescent="0.25">
      <c r="B136" s="1"/>
      <c r="C136" s="1"/>
      <c r="D136" s="1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</row>
    <row r="137" spans="2:20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87"/>
    </row>
    <row r="138" spans="2:20" x14ac:dyDescent="0.25">
      <c r="B138" s="1"/>
      <c r="C138" s="1"/>
      <c r="D138" s="1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</row>
    <row r="139" spans="2:20" x14ac:dyDescent="0.25">
      <c r="B139" s="1"/>
      <c r="C139" s="1"/>
      <c r="D139" s="1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</row>
    <row r="140" spans="2:20" x14ac:dyDescent="0.25">
      <c r="B140" s="1"/>
      <c r="C140" s="1"/>
      <c r="D140" s="1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</row>
    <row r="141" spans="2:20" x14ac:dyDescent="0.25">
      <c r="B141" s="1"/>
      <c r="C141" s="1"/>
      <c r="D141" s="1"/>
      <c r="E141" s="99"/>
      <c r="F141" s="99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Q141" s="7"/>
      <c r="R141" s="7"/>
    </row>
    <row r="142" spans="2:20" x14ac:dyDescent="0.25">
      <c r="B142" s="1"/>
      <c r="C142" s="1"/>
      <c r="D142" s="1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</row>
    <row r="143" spans="2:20" x14ac:dyDescent="0.25">
      <c r="B143" s="1"/>
      <c r="C143" s="1"/>
      <c r="D143" s="1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7"/>
    </row>
    <row r="144" spans="2:20" x14ac:dyDescent="0.25">
      <c r="B144" s="1"/>
      <c r="C144" s="1"/>
      <c r="D144" s="1"/>
      <c r="E144" s="99"/>
      <c r="F144" s="99"/>
      <c r="G144" s="99"/>
      <c r="H144" s="99"/>
      <c r="I144" s="99"/>
      <c r="J144" s="99"/>
      <c r="K144" s="99"/>
      <c r="L144" s="99"/>
      <c r="M144" s="99"/>
      <c r="N144" s="99"/>
      <c r="O144" s="99"/>
      <c r="P144" s="99"/>
      <c r="Q144" s="99"/>
      <c r="R144" s="7"/>
      <c r="T144" s="19"/>
    </row>
    <row r="145" spans="2:20" x14ac:dyDescent="0.25">
      <c r="B145" s="1"/>
      <c r="C145" s="1"/>
      <c r="D145" s="1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97"/>
      <c r="T145" s="19"/>
    </row>
    <row r="146" spans="2:20" x14ac:dyDescent="0.25">
      <c r="B146" s="1"/>
      <c r="C146" s="1"/>
      <c r="D146" s="1"/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O146" s="99"/>
      <c r="P146" s="99"/>
      <c r="Q146" s="99"/>
      <c r="R146" s="7"/>
    </row>
    <row r="147" spans="2:20" x14ac:dyDescent="0.25">
      <c r="B147" s="1"/>
      <c r="C147" s="1"/>
      <c r="D147" s="1"/>
      <c r="E147" s="99"/>
      <c r="F147" s="99"/>
      <c r="G147" s="99"/>
      <c r="H147" s="99"/>
      <c r="I147" s="99"/>
      <c r="J147" s="99"/>
      <c r="K147" s="99"/>
      <c r="L147" s="99"/>
      <c r="M147" s="99"/>
      <c r="N147" s="99"/>
      <c r="O147" s="99"/>
      <c r="P147" s="99"/>
      <c r="Q147" s="99"/>
      <c r="R147" s="90"/>
    </row>
    <row r="148" spans="2:20" x14ac:dyDescent="0.25">
      <c r="B148" s="1"/>
      <c r="C148" s="1"/>
      <c r="D148" s="1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99"/>
      <c r="R148" s="90"/>
    </row>
    <row r="149" spans="2:20" x14ac:dyDescent="0.25">
      <c r="B149" s="1"/>
      <c r="C149" s="1"/>
      <c r="D149" s="1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 spans="2:20" x14ac:dyDescent="0.25">
      <c r="B150" s="1"/>
      <c r="C150" s="1"/>
      <c r="D150" s="1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</row>
    <row r="151" spans="2:20" x14ac:dyDescent="0.25">
      <c r="B151" s="1"/>
      <c r="C151" s="1"/>
      <c r="D151" s="1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</row>
    <row r="152" spans="2:20" x14ac:dyDescent="0.25">
      <c r="B152" s="91"/>
      <c r="C152" s="91"/>
      <c r="D152" s="91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</row>
    <row r="153" spans="2:20" x14ac:dyDescent="0.25">
      <c r="B153" s="91"/>
      <c r="C153" s="91"/>
      <c r="D153" s="91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 spans="2:20" x14ac:dyDescent="0.25">
      <c r="B154" s="1"/>
      <c r="C154" s="1"/>
      <c r="D154" s="1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</row>
    <row r="155" spans="2:20" x14ac:dyDescent="0.25">
      <c r="B155" s="1"/>
      <c r="C155" s="1"/>
      <c r="D155" s="1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</row>
    <row r="156" spans="2:20" x14ac:dyDescent="0.25">
      <c r="B156" s="1"/>
      <c r="C156" s="1"/>
      <c r="D156" s="1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</row>
    <row r="157" spans="2:20" x14ac:dyDescent="0.25">
      <c r="B157" s="1"/>
      <c r="C157" s="1"/>
      <c r="D157" s="1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 spans="2:20" x14ac:dyDescent="0.25">
      <c r="B158" s="1"/>
      <c r="C158" s="1"/>
      <c r="D158" s="1"/>
    </row>
    <row r="159" spans="2:20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2:20" x14ac:dyDescent="0.25">
      <c r="B160" s="1"/>
      <c r="C160" s="1"/>
      <c r="D160" s="1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</row>
    <row r="161" spans="2:18" x14ac:dyDescent="0.25">
      <c r="B161" s="1"/>
      <c r="C161" s="1"/>
      <c r="D161" s="1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</row>
    <row r="162" spans="2:18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87"/>
    </row>
    <row r="163" spans="2:18" x14ac:dyDescent="0.25">
      <c r="B163" s="1"/>
      <c r="C163" s="1"/>
      <c r="D163" s="1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</row>
    <row r="164" spans="2:18" x14ac:dyDescent="0.25">
      <c r="B164" s="1"/>
      <c r="C164" s="1"/>
      <c r="D164" s="1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</row>
    <row r="165" spans="2:18" x14ac:dyDescent="0.25">
      <c r="B165" s="1"/>
      <c r="C165" s="1"/>
      <c r="D165" s="1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</row>
    <row r="166" spans="2:18" x14ac:dyDescent="0.25">
      <c r="B166" s="1"/>
      <c r="C166" s="1"/>
      <c r="D166" s="1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</row>
    <row r="167" spans="2:18" x14ac:dyDescent="0.25">
      <c r="B167" s="1"/>
      <c r="C167" s="1"/>
      <c r="D167" s="1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</row>
    <row r="168" spans="2:18" x14ac:dyDescent="0.25">
      <c r="B168" s="1"/>
      <c r="C168" s="1"/>
      <c r="D168" s="1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7"/>
    </row>
    <row r="169" spans="2:18" x14ac:dyDescent="0.25">
      <c r="B169" s="1"/>
      <c r="C169" s="1"/>
      <c r="D169" s="1"/>
      <c r="E169" s="99"/>
      <c r="F169" s="99"/>
      <c r="G169" s="99"/>
      <c r="H169" s="99"/>
      <c r="I169" s="99"/>
      <c r="J169" s="99"/>
      <c r="K169" s="99"/>
      <c r="L169" s="99"/>
      <c r="M169" s="99"/>
      <c r="N169" s="99"/>
      <c r="O169" s="99"/>
      <c r="P169" s="99"/>
      <c r="Q169" s="99"/>
      <c r="R169" s="7"/>
    </row>
    <row r="170" spans="2:18" x14ac:dyDescent="0.25">
      <c r="B170" s="1"/>
      <c r="C170" s="1"/>
      <c r="D170" s="1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97"/>
    </row>
    <row r="171" spans="2:18" x14ac:dyDescent="0.25">
      <c r="B171" s="1"/>
      <c r="C171" s="1"/>
      <c r="D171" s="1"/>
      <c r="E171" s="99"/>
      <c r="F171" s="99"/>
      <c r="G171" s="99"/>
      <c r="H171" s="99"/>
      <c r="I171" s="99"/>
      <c r="J171" s="99"/>
      <c r="K171" s="99"/>
      <c r="L171" s="99"/>
      <c r="M171" s="99"/>
      <c r="N171" s="99"/>
      <c r="O171" s="99"/>
      <c r="P171" s="99"/>
      <c r="Q171" s="99"/>
      <c r="R171" s="7"/>
    </row>
    <row r="172" spans="2:18" x14ac:dyDescent="0.25">
      <c r="B172" s="1"/>
      <c r="C172" s="1"/>
      <c r="D172" s="1"/>
      <c r="E172" s="99"/>
      <c r="F172" s="99"/>
      <c r="G172" s="99"/>
      <c r="H172" s="99"/>
      <c r="I172" s="99"/>
      <c r="J172" s="99"/>
      <c r="K172" s="99"/>
      <c r="L172" s="99"/>
      <c r="M172" s="99"/>
      <c r="N172" s="99"/>
      <c r="O172" s="99"/>
      <c r="P172" s="99"/>
      <c r="Q172" s="99"/>
      <c r="R172" s="90"/>
    </row>
    <row r="173" spans="2:18" x14ac:dyDescent="0.25">
      <c r="B173" s="1"/>
      <c r="C173" s="1"/>
      <c r="D173" s="1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 spans="2:18" x14ac:dyDescent="0.25">
      <c r="B174" s="1"/>
      <c r="C174" s="1"/>
      <c r="D174" s="1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</row>
    <row r="175" spans="2:18" x14ac:dyDescent="0.25">
      <c r="B175" s="1"/>
      <c r="C175" s="1"/>
      <c r="D175" s="1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</row>
    <row r="176" spans="2:18" x14ac:dyDescent="0.25">
      <c r="B176" s="91"/>
      <c r="C176" s="91"/>
      <c r="D176" s="91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</row>
    <row r="177" spans="2:18" x14ac:dyDescent="0.25">
      <c r="B177" s="91"/>
      <c r="C177" s="91"/>
      <c r="D177" s="91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 spans="2:18" x14ac:dyDescent="0.25">
      <c r="B178" s="1"/>
      <c r="C178" s="1"/>
      <c r="D178" s="1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</row>
    <row r="179" spans="2:18" x14ac:dyDescent="0.25">
      <c r="B179" s="1"/>
      <c r="C179" s="1"/>
      <c r="D179" s="1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</row>
    <row r="180" spans="2:18" x14ac:dyDescent="0.25">
      <c r="B180" s="1"/>
      <c r="C180" s="1"/>
      <c r="D180" s="1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</row>
    <row r="181" spans="2:18" x14ac:dyDescent="0.25">
      <c r="B181" s="87"/>
      <c r="C181" s="87"/>
      <c r="D181" s="87"/>
    </row>
    <row r="182" spans="2:18" x14ac:dyDescent="0.25">
      <c r="B182" s="87"/>
      <c r="C182" s="87"/>
      <c r="D182" s="87"/>
    </row>
    <row r="183" spans="2:18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2:18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2:18" x14ac:dyDescent="0.25">
      <c r="B185" s="1"/>
      <c r="C185" s="1"/>
      <c r="D185" s="1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</row>
    <row r="186" spans="2:18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2:18" x14ac:dyDescent="0.25">
      <c r="B187" s="1"/>
      <c r="C187" s="1"/>
      <c r="D187" s="1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1"/>
    </row>
    <row r="188" spans="2:18" x14ac:dyDescent="0.25">
      <c r="B188" s="1"/>
      <c r="C188" s="1"/>
      <c r="D188" s="1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1"/>
    </row>
    <row r="189" spans="2:18" x14ac:dyDescent="0.25">
      <c r="B189" s="1"/>
      <c r="C189" s="1"/>
      <c r="D189" s="1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1"/>
    </row>
    <row r="190" spans="2:18" x14ac:dyDescent="0.25">
      <c r="B190" s="1"/>
      <c r="C190" s="1"/>
      <c r="D190" s="1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</row>
    <row r="191" spans="2:18" x14ac:dyDescent="0.25">
      <c r="B191" s="1"/>
      <c r="C191" s="1"/>
      <c r="D191" s="1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</row>
    <row r="192" spans="2:18" x14ac:dyDescent="0.25">
      <c r="B192" s="1"/>
      <c r="C192" s="1"/>
      <c r="D192" s="1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7"/>
    </row>
    <row r="193" spans="2:18" x14ac:dyDescent="0.25">
      <c r="B193" s="1"/>
      <c r="C193" s="1"/>
      <c r="D193" s="1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7"/>
    </row>
    <row r="194" spans="2:18" x14ac:dyDescent="0.25">
      <c r="B194" s="1"/>
      <c r="C194" s="1"/>
      <c r="D194" s="1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7"/>
    </row>
    <row r="195" spans="2:18" x14ac:dyDescent="0.25">
      <c r="B195" s="1"/>
      <c r="C195" s="1"/>
      <c r="D195" s="1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</row>
    <row r="196" spans="2:18" x14ac:dyDescent="0.25">
      <c r="B196" s="1"/>
      <c r="C196" s="1"/>
      <c r="D196" s="1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</row>
    <row r="197" spans="2:18" x14ac:dyDescent="0.25">
      <c r="B197" s="1"/>
      <c r="C197" s="1"/>
      <c r="D197" s="1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 spans="2:18" x14ac:dyDescent="0.25">
      <c r="B198" s="91"/>
      <c r="C198" s="91"/>
      <c r="D198" s="91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</row>
    <row r="199" spans="2:18" x14ac:dyDescent="0.25">
      <c r="B199" s="1"/>
      <c r="C199" s="1"/>
      <c r="D199" s="1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</row>
    <row r="200" spans="2:18" x14ac:dyDescent="0.25">
      <c r="B200" s="1"/>
      <c r="C200" s="1"/>
      <c r="D200" s="1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</row>
    <row r="201" spans="2:18" x14ac:dyDescent="0.25">
      <c r="B201" s="1"/>
      <c r="C201" s="1"/>
      <c r="D201" s="1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 spans="2:18" x14ac:dyDescent="0.25">
      <c r="B202" s="1"/>
      <c r="C202" s="1"/>
      <c r="D202" s="1"/>
    </row>
    <row r="204" spans="2:18" x14ac:dyDescent="0.25"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spans="2:18" x14ac:dyDescent="0.25"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spans="2:18" x14ac:dyDescent="0.25"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7"/>
      <c r="P206" s="7"/>
      <c r="Q206" s="7"/>
    </row>
    <row r="207" spans="2:18" x14ac:dyDescent="0.25">
      <c r="E207" s="7"/>
      <c r="F207" s="7"/>
      <c r="G207" s="7"/>
      <c r="H207" s="7"/>
      <c r="I207" s="7"/>
      <c r="J207" s="7"/>
      <c r="K207" s="7"/>
      <c r="L207" s="7"/>
      <c r="M207" s="7"/>
      <c r="N207" s="7"/>
    </row>
    <row r="208" spans="2:18" x14ac:dyDescent="0.25">
      <c r="E208" s="7"/>
      <c r="F208" s="7"/>
      <c r="G208" s="7"/>
      <c r="H208" s="7"/>
      <c r="I208" s="7"/>
      <c r="J208" s="7"/>
      <c r="K208" s="7"/>
      <c r="L208" s="7"/>
      <c r="M208" s="7"/>
      <c r="N208" s="7"/>
    </row>
    <row r="209" spans="5:16" x14ac:dyDescent="0.25">
      <c r="E209" s="7"/>
      <c r="F209" s="7"/>
      <c r="G209" s="7"/>
      <c r="H209" s="7"/>
      <c r="I209" s="7"/>
      <c r="J209" s="7"/>
      <c r="K209" s="7"/>
      <c r="L209" s="7"/>
      <c r="M209" s="7"/>
      <c r="N209" s="7"/>
    </row>
    <row r="210" spans="5:16" x14ac:dyDescent="0.25">
      <c r="E210" s="33"/>
      <c r="F210" s="33"/>
      <c r="G210" s="33"/>
      <c r="H210" s="33"/>
      <c r="I210" s="33"/>
      <c r="J210" s="33"/>
      <c r="K210" s="33"/>
      <c r="L210" s="33"/>
      <c r="M210" s="33"/>
      <c r="N210" s="33"/>
    </row>
    <row r="212" spans="5:16" x14ac:dyDescent="0.25">
      <c r="E212" s="33"/>
      <c r="F212" s="33"/>
      <c r="G212" s="33"/>
      <c r="H212" s="33"/>
      <c r="I212" s="33"/>
      <c r="J212" s="33"/>
      <c r="K212" s="33"/>
      <c r="L212" s="33"/>
      <c r="M212" s="33"/>
      <c r="N212" s="33"/>
    </row>
    <row r="213" spans="5:16" x14ac:dyDescent="0.25">
      <c r="E213" s="33"/>
      <c r="F213" s="33"/>
      <c r="G213" s="33"/>
      <c r="H213" s="33"/>
      <c r="I213" s="33"/>
      <c r="J213" s="33"/>
      <c r="K213" s="33"/>
      <c r="L213" s="33"/>
      <c r="M213" s="33"/>
      <c r="N213" s="33"/>
    </row>
    <row r="214" spans="5:16" x14ac:dyDescent="0.25"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7"/>
      <c r="P214" s="33"/>
    </row>
    <row r="215" spans="5:16" x14ac:dyDescent="0.25">
      <c r="E215" s="104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</row>
    <row r="216" spans="5:16" x14ac:dyDescent="0.25">
      <c r="N216" s="33"/>
      <c r="O216" s="33"/>
      <c r="P216" s="33"/>
    </row>
    <row r="217" spans="5:16" x14ac:dyDescent="0.25">
      <c r="F217" s="93"/>
      <c r="G217" s="93"/>
    </row>
    <row r="218" spans="5:16" x14ac:dyDescent="0.25">
      <c r="E218" s="33"/>
      <c r="F218" s="93"/>
      <c r="G218" s="93"/>
    </row>
    <row r="219" spans="5:16" x14ac:dyDescent="0.25">
      <c r="E219" s="33"/>
      <c r="F219" s="93"/>
      <c r="G219" s="93"/>
    </row>
    <row r="220" spans="5:16" x14ac:dyDescent="0.25">
      <c r="E220" s="33"/>
      <c r="F220" s="93"/>
      <c r="G220" s="93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R39"/>
  <sheetViews>
    <sheetView zoomScaleNormal="100" workbookViewId="0">
      <pane xSplit="1" topLeftCell="B1" activePane="topRight" state="frozen"/>
      <selection activeCell="A2" sqref="A2"/>
      <selection pane="topRight" activeCell="N10" sqref="M10:N23"/>
    </sheetView>
  </sheetViews>
  <sheetFormatPr defaultRowHeight="13.2" x14ac:dyDescent="0.25"/>
  <cols>
    <col min="1" max="1" width="29.88671875" customWidth="1"/>
    <col min="2" max="8" width="14.6640625" customWidth="1"/>
    <col min="9" max="10" width="14.6640625" hidden="1" customWidth="1"/>
    <col min="11" max="14" width="14.6640625" customWidth="1"/>
    <col min="15" max="15" width="6.44140625" customWidth="1"/>
    <col min="16" max="16" width="12.44140625" customWidth="1"/>
    <col min="17" max="17" width="13.33203125" customWidth="1"/>
    <col min="18" max="18" width="12.6640625" customWidth="1"/>
  </cols>
  <sheetData>
    <row r="2" spans="1:18" x14ac:dyDescent="0.25">
      <c r="A2" s="6"/>
      <c r="B2" s="1">
        <v>2019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14.4" x14ac:dyDescent="0.3">
      <c r="A3" s="34" t="s">
        <v>45</v>
      </c>
      <c r="B3" s="5" t="s">
        <v>0</v>
      </c>
      <c r="C3" s="5" t="s">
        <v>1</v>
      </c>
      <c r="D3" s="5" t="s">
        <v>2</v>
      </c>
      <c r="E3" s="5" t="s">
        <v>5</v>
      </c>
      <c r="F3" s="5" t="s">
        <v>6</v>
      </c>
      <c r="G3" s="5" t="s">
        <v>78</v>
      </c>
      <c r="H3" s="5" t="s">
        <v>81</v>
      </c>
      <c r="I3" s="5" t="s">
        <v>82</v>
      </c>
      <c r="J3" s="5" t="s">
        <v>84</v>
      </c>
      <c r="K3" s="5" t="s">
        <v>85</v>
      </c>
      <c r="L3" s="5" t="s">
        <v>86</v>
      </c>
      <c r="M3" s="5" t="s">
        <v>87</v>
      </c>
      <c r="N3" s="5" t="s">
        <v>93</v>
      </c>
      <c r="O3" s="5" t="s">
        <v>13</v>
      </c>
      <c r="P3" s="5" t="s">
        <v>91</v>
      </c>
      <c r="Q3" s="5" t="s">
        <v>25</v>
      </c>
      <c r="R3" s="5" t="s">
        <v>77</v>
      </c>
    </row>
    <row r="4" spans="1:18" x14ac:dyDescent="0.25">
      <c r="A4" s="1" t="s">
        <v>46</v>
      </c>
      <c r="B4" s="33"/>
      <c r="C4" s="33"/>
      <c r="D4" s="33"/>
      <c r="E4" s="33"/>
      <c r="F4" s="33"/>
      <c r="G4" s="33"/>
      <c r="H4" s="33"/>
      <c r="I4" s="33"/>
      <c r="J4" s="52"/>
      <c r="K4" s="52"/>
      <c r="L4" s="76"/>
      <c r="M4" s="76"/>
      <c r="N4" s="76"/>
      <c r="O4" s="33"/>
      <c r="P4" s="33" t="e">
        <f>AVERAGE(B4:M4)</f>
        <v>#DIV/0!</v>
      </c>
      <c r="Q4" s="33"/>
      <c r="R4" s="33" t="e">
        <f>Q4-P4</f>
        <v>#DIV/0!</v>
      </c>
    </row>
    <row r="5" spans="1:18" x14ac:dyDescent="0.25">
      <c r="A5" s="1" t="s">
        <v>71</v>
      </c>
      <c r="B5" s="33"/>
      <c r="C5" s="33"/>
      <c r="D5" s="33"/>
      <c r="E5" s="33"/>
      <c r="F5" s="33"/>
      <c r="G5" s="33"/>
      <c r="H5" s="33"/>
      <c r="I5" s="33"/>
      <c r="J5" s="52"/>
      <c r="K5" s="77"/>
      <c r="L5" s="78"/>
      <c r="M5" s="78"/>
      <c r="N5" s="78"/>
      <c r="O5" s="33"/>
      <c r="P5" s="33" t="e">
        <f t="shared" ref="P5:P25" si="0">AVERAGE(B5:M5)</f>
        <v>#DIV/0!</v>
      </c>
      <c r="Q5" s="33"/>
      <c r="R5" s="33" t="e">
        <f t="shared" ref="R5:R25" si="1">Q5-P5</f>
        <v>#DIV/0!</v>
      </c>
    </row>
    <row r="6" spans="1:18" x14ac:dyDescent="0.25">
      <c r="A6" s="1" t="s">
        <v>47</v>
      </c>
      <c r="B6" s="33"/>
      <c r="C6" s="33"/>
      <c r="D6" s="33"/>
      <c r="E6" s="33"/>
      <c r="F6" s="33"/>
      <c r="G6" s="33"/>
      <c r="H6" s="33"/>
      <c r="I6" s="33"/>
      <c r="J6" s="52"/>
      <c r="K6" s="77"/>
      <c r="L6" s="78"/>
      <c r="M6" s="78"/>
      <c r="N6" s="78"/>
      <c r="O6" s="33"/>
      <c r="P6" s="33" t="e">
        <f t="shared" si="0"/>
        <v>#DIV/0!</v>
      </c>
      <c r="Q6" s="33"/>
      <c r="R6" s="33" t="e">
        <f t="shared" si="1"/>
        <v>#DIV/0!</v>
      </c>
    </row>
    <row r="7" spans="1:18" x14ac:dyDescent="0.25">
      <c r="A7" s="1" t="s">
        <v>48</v>
      </c>
      <c r="B7" s="33"/>
      <c r="C7" s="33"/>
      <c r="D7" s="33"/>
      <c r="E7" s="33"/>
      <c r="F7" s="33"/>
      <c r="G7" s="33"/>
      <c r="H7" s="33"/>
      <c r="I7" s="33"/>
      <c r="J7" s="52"/>
      <c r="K7" s="77"/>
      <c r="L7" s="78"/>
      <c r="M7" s="78"/>
      <c r="N7" s="78"/>
      <c r="O7" s="33"/>
      <c r="P7" s="33" t="e">
        <f t="shared" si="0"/>
        <v>#DIV/0!</v>
      </c>
      <c r="Q7" s="33"/>
      <c r="R7" s="33" t="e">
        <f t="shared" si="1"/>
        <v>#DIV/0!</v>
      </c>
    </row>
    <row r="8" spans="1:18" x14ac:dyDescent="0.25">
      <c r="A8" s="1" t="s">
        <v>49</v>
      </c>
      <c r="B8" s="33"/>
      <c r="C8" s="33"/>
      <c r="D8" s="33"/>
      <c r="E8" s="33"/>
      <c r="F8" s="33"/>
      <c r="G8" s="33"/>
      <c r="H8" s="33"/>
      <c r="I8" s="33"/>
      <c r="J8" s="77"/>
      <c r="K8" s="77"/>
      <c r="L8" s="78"/>
      <c r="M8" s="78"/>
      <c r="N8" s="78"/>
      <c r="O8" s="33"/>
      <c r="P8" s="33" t="e">
        <f t="shared" si="0"/>
        <v>#DIV/0!</v>
      </c>
      <c r="Q8" s="33"/>
      <c r="R8" s="33" t="e">
        <f t="shared" si="1"/>
        <v>#DIV/0!</v>
      </c>
    </row>
    <row r="9" spans="1:18" x14ac:dyDescent="0.25">
      <c r="A9" s="1" t="s">
        <v>72</v>
      </c>
      <c r="B9" s="33"/>
      <c r="C9" s="33"/>
      <c r="D9" s="33"/>
      <c r="E9" s="33"/>
      <c r="F9" s="33"/>
      <c r="G9" s="33"/>
      <c r="H9" s="33"/>
      <c r="I9" s="33"/>
      <c r="J9" s="77"/>
      <c r="K9" s="77"/>
      <c r="L9" s="78"/>
      <c r="M9" s="78"/>
      <c r="N9" s="78"/>
      <c r="O9" s="33"/>
      <c r="P9" s="33" t="e">
        <f t="shared" si="0"/>
        <v>#DIV/0!</v>
      </c>
      <c r="Q9" s="33"/>
      <c r="R9" s="33" t="e">
        <f t="shared" si="1"/>
        <v>#DIV/0!</v>
      </c>
    </row>
    <row r="10" spans="1:18" x14ac:dyDescent="0.25">
      <c r="A10" s="1" t="s">
        <v>56</v>
      </c>
      <c r="B10" s="33"/>
      <c r="C10" s="33"/>
      <c r="D10" s="33"/>
      <c r="E10" s="33"/>
      <c r="F10" s="33"/>
      <c r="G10" s="33"/>
      <c r="H10" s="33"/>
      <c r="I10" s="33"/>
      <c r="J10" s="77"/>
      <c r="K10" s="77"/>
      <c r="L10" s="78"/>
      <c r="M10" s="78"/>
      <c r="N10" s="78"/>
      <c r="O10" s="33"/>
      <c r="P10" s="33" t="e">
        <f t="shared" si="0"/>
        <v>#DIV/0!</v>
      </c>
      <c r="Q10" s="33"/>
      <c r="R10" s="33" t="e">
        <f t="shared" si="1"/>
        <v>#DIV/0!</v>
      </c>
    </row>
    <row r="11" spans="1:18" x14ac:dyDescent="0.25">
      <c r="A11" s="1" t="s">
        <v>73</v>
      </c>
      <c r="B11" s="33"/>
      <c r="C11" s="33"/>
      <c r="D11" s="33"/>
      <c r="E11" s="33"/>
      <c r="F11" s="33"/>
      <c r="G11" s="33"/>
      <c r="H11" s="33"/>
      <c r="I11" s="33"/>
      <c r="J11" s="77"/>
      <c r="K11" s="77"/>
      <c r="L11" s="78"/>
      <c r="M11" s="78"/>
      <c r="N11" s="78"/>
      <c r="O11" s="33"/>
      <c r="P11" s="33" t="e">
        <f t="shared" si="0"/>
        <v>#DIV/0!</v>
      </c>
      <c r="Q11" s="33"/>
      <c r="R11" s="33" t="e">
        <f t="shared" si="1"/>
        <v>#DIV/0!</v>
      </c>
    </row>
    <row r="12" spans="1:18" x14ac:dyDescent="0.25">
      <c r="A12" s="1" t="s">
        <v>50</v>
      </c>
      <c r="B12" s="33"/>
      <c r="C12" s="65"/>
      <c r="D12" s="33"/>
      <c r="E12" s="33"/>
      <c r="F12" s="33"/>
      <c r="G12" s="33"/>
      <c r="H12" s="33"/>
      <c r="I12" s="75"/>
      <c r="J12" s="81"/>
      <c r="K12" s="77"/>
      <c r="L12" s="78"/>
      <c r="M12" s="78"/>
      <c r="N12" s="78"/>
      <c r="O12" s="33"/>
      <c r="P12" s="33" t="e">
        <f t="shared" si="0"/>
        <v>#DIV/0!</v>
      </c>
      <c r="Q12" s="33"/>
      <c r="R12" s="33" t="e">
        <f t="shared" si="1"/>
        <v>#DIV/0!</v>
      </c>
    </row>
    <row r="13" spans="1:18" x14ac:dyDescent="0.25">
      <c r="A13" s="1" t="s">
        <v>51</v>
      </c>
      <c r="B13" s="33"/>
      <c r="C13" s="33"/>
      <c r="D13" s="33"/>
      <c r="E13" s="33"/>
      <c r="F13" s="33"/>
      <c r="G13" s="33"/>
      <c r="H13" s="33"/>
      <c r="I13" s="75"/>
      <c r="J13" s="77"/>
      <c r="K13" s="77"/>
      <c r="L13" s="78"/>
      <c r="M13" s="78"/>
      <c r="N13" s="78"/>
      <c r="O13" s="33"/>
      <c r="P13" s="33" t="e">
        <f t="shared" si="0"/>
        <v>#DIV/0!</v>
      </c>
      <c r="Q13" s="33"/>
      <c r="R13" s="33" t="e">
        <f t="shared" si="1"/>
        <v>#DIV/0!</v>
      </c>
    </row>
    <row r="14" spans="1:18" x14ac:dyDescent="0.25">
      <c r="A14" s="1" t="s">
        <v>58</v>
      </c>
      <c r="B14" s="33"/>
      <c r="C14" s="65"/>
      <c r="D14" s="33"/>
      <c r="E14" s="33"/>
      <c r="F14" s="33"/>
      <c r="G14" s="33"/>
      <c r="H14" s="33"/>
      <c r="I14" s="33"/>
      <c r="J14" s="77"/>
      <c r="K14" s="77"/>
      <c r="L14" s="78"/>
      <c r="M14" s="78"/>
      <c r="N14" s="78"/>
      <c r="O14" s="33"/>
      <c r="P14" s="33" t="e">
        <f t="shared" si="0"/>
        <v>#DIV/0!</v>
      </c>
      <c r="Q14" s="33"/>
      <c r="R14" s="33" t="e">
        <f t="shared" si="1"/>
        <v>#DIV/0!</v>
      </c>
    </row>
    <row r="15" spans="1:18" x14ac:dyDescent="0.25">
      <c r="A15" s="1" t="s">
        <v>52</v>
      </c>
      <c r="B15" s="33"/>
      <c r="C15" s="65"/>
      <c r="D15" s="33"/>
      <c r="E15" s="33"/>
      <c r="F15" s="33"/>
      <c r="G15" s="33"/>
      <c r="H15" s="33"/>
      <c r="I15" s="33"/>
      <c r="J15" s="77"/>
      <c r="K15" s="77"/>
      <c r="L15" s="78"/>
      <c r="M15" s="78"/>
      <c r="N15" s="78"/>
      <c r="O15" s="33"/>
      <c r="P15" s="33" t="e">
        <f t="shared" si="0"/>
        <v>#DIV/0!</v>
      </c>
      <c r="Q15" s="33"/>
      <c r="R15" s="33" t="e">
        <f t="shared" si="1"/>
        <v>#DIV/0!</v>
      </c>
    </row>
    <row r="16" spans="1:18" x14ac:dyDescent="0.25">
      <c r="A16" s="1" t="s">
        <v>74</v>
      </c>
      <c r="B16" s="33"/>
      <c r="C16" s="33"/>
      <c r="D16" s="33"/>
      <c r="E16" s="33"/>
      <c r="F16" s="33"/>
      <c r="G16" s="33"/>
      <c r="H16" s="33"/>
      <c r="I16" s="33"/>
      <c r="J16" s="77"/>
      <c r="K16" s="77"/>
      <c r="L16" s="78"/>
      <c r="M16" s="78"/>
      <c r="N16" s="78"/>
      <c r="O16" s="33"/>
      <c r="P16" s="33" t="e">
        <f t="shared" si="0"/>
        <v>#DIV/0!</v>
      </c>
      <c r="Q16" s="33"/>
      <c r="R16" s="33" t="e">
        <f t="shared" si="1"/>
        <v>#DIV/0!</v>
      </c>
    </row>
    <row r="17" spans="1:18" x14ac:dyDescent="0.25">
      <c r="A17" s="1" t="s">
        <v>9</v>
      </c>
      <c r="B17" s="33"/>
      <c r="C17" s="33"/>
      <c r="D17" s="33"/>
      <c r="E17" s="33"/>
      <c r="F17" s="33"/>
      <c r="G17" s="33"/>
      <c r="H17" s="33"/>
      <c r="I17" s="33"/>
      <c r="J17" s="77"/>
      <c r="K17" s="77"/>
      <c r="L17" s="78"/>
      <c r="M17" s="78"/>
      <c r="N17" s="78"/>
      <c r="O17" s="33"/>
      <c r="P17" s="33" t="e">
        <f t="shared" si="0"/>
        <v>#DIV/0!</v>
      </c>
      <c r="Q17" s="33"/>
      <c r="R17" s="33" t="e">
        <f t="shared" si="1"/>
        <v>#DIV/0!</v>
      </c>
    </row>
    <row r="18" spans="1:18" x14ac:dyDescent="0.25">
      <c r="A18" s="1" t="s">
        <v>75</v>
      </c>
      <c r="B18" s="33"/>
      <c r="C18" s="33"/>
      <c r="D18" s="33"/>
      <c r="E18" s="33"/>
      <c r="F18" s="33"/>
      <c r="G18" s="33"/>
      <c r="H18" s="33"/>
      <c r="I18" s="33"/>
      <c r="J18" s="77"/>
      <c r="K18" s="77"/>
      <c r="L18" s="78"/>
      <c r="M18" s="78"/>
      <c r="N18" s="78"/>
      <c r="O18" s="33"/>
      <c r="P18" s="33" t="e">
        <f t="shared" si="0"/>
        <v>#DIV/0!</v>
      </c>
      <c r="Q18" s="33"/>
      <c r="R18" s="33" t="e">
        <f t="shared" si="1"/>
        <v>#DIV/0!</v>
      </c>
    </row>
    <row r="19" spans="1:18" x14ac:dyDescent="0.25">
      <c r="A19" s="1" t="s">
        <v>14</v>
      </c>
      <c r="B19" s="33"/>
      <c r="C19" s="33"/>
      <c r="D19" s="33"/>
      <c r="E19" s="33"/>
      <c r="F19" s="33"/>
      <c r="G19" s="33"/>
      <c r="H19" s="33"/>
      <c r="I19" s="33"/>
      <c r="J19" s="77"/>
      <c r="K19" s="77"/>
      <c r="L19" s="78"/>
      <c r="M19" s="78"/>
      <c r="N19" s="78"/>
      <c r="O19" s="33"/>
      <c r="P19" s="33" t="e">
        <f t="shared" si="0"/>
        <v>#DIV/0!</v>
      </c>
      <c r="Q19" s="33"/>
      <c r="R19" s="33" t="e">
        <f t="shared" si="1"/>
        <v>#DIV/0!</v>
      </c>
    </row>
    <row r="20" spans="1:18" x14ac:dyDescent="0.25">
      <c r="A20" s="1" t="s">
        <v>76</v>
      </c>
      <c r="B20" s="33"/>
      <c r="C20" s="33"/>
      <c r="D20" s="33"/>
      <c r="E20" s="33"/>
      <c r="F20" s="33"/>
      <c r="G20" s="33"/>
      <c r="H20" s="33"/>
      <c r="I20" s="33"/>
      <c r="J20" s="77"/>
      <c r="K20" s="77"/>
      <c r="L20" s="78"/>
      <c r="M20" s="78"/>
      <c r="N20" s="78"/>
      <c r="O20" s="33"/>
      <c r="P20" s="33" t="e">
        <f t="shared" si="0"/>
        <v>#DIV/0!</v>
      </c>
      <c r="Q20" s="33"/>
      <c r="R20" s="33" t="e">
        <f t="shared" si="1"/>
        <v>#DIV/0!</v>
      </c>
    </row>
    <row r="21" spans="1:18" s="4" customFormat="1" x14ac:dyDescent="0.25">
      <c r="A21" s="1" t="s">
        <v>53</v>
      </c>
      <c r="B21" s="33"/>
      <c r="C21" s="33"/>
      <c r="D21" s="33"/>
      <c r="E21" s="33"/>
      <c r="F21" s="33"/>
      <c r="G21" s="33"/>
      <c r="H21" s="33"/>
      <c r="I21" s="33"/>
      <c r="J21" s="77"/>
      <c r="K21" s="77"/>
      <c r="L21" s="78"/>
      <c r="M21" s="78"/>
      <c r="N21" s="78"/>
      <c r="O21" s="33"/>
      <c r="P21" s="33" t="e">
        <f t="shared" si="0"/>
        <v>#DIV/0!</v>
      </c>
      <c r="Q21" s="33"/>
      <c r="R21" s="33" t="e">
        <f t="shared" si="1"/>
        <v>#DIV/0!</v>
      </c>
    </row>
    <row r="22" spans="1:18" s="4" customFormat="1" x14ac:dyDescent="0.25">
      <c r="A22" s="1" t="s">
        <v>88</v>
      </c>
      <c r="B22" s="33"/>
      <c r="C22" s="33"/>
      <c r="D22" s="33"/>
      <c r="E22" s="33"/>
      <c r="F22" s="33"/>
      <c r="G22" s="33"/>
      <c r="H22" s="33"/>
      <c r="I22" s="75"/>
      <c r="J22" s="52"/>
      <c r="K22" s="77"/>
      <c r="L22" s="78"/>
      <c r="M22" s="78"/>
      <c r="N22" s="78"/>
      <c r="O22" s="33"/>
      <c r="P22" s="33" t="e">
        <f t="shared" si="0"/>
        <v>#DIV/0!</v>
      </c>
      <c r="Q22" s="33"/>
      <c r="R22" s="33" t="e">
        <f t="shared" si="1"/>
        <v>#DIV/0!</v>
      </c>
    </row>
    <row r="23" spans="1:18" s="4" customFormat="1" x14ac:dyDescent="0.25">
      <c r="A23" s="1" t="s">
        <v>57</v>
      </c>
      <c r="B23" s="33"/>
      <c r="C23" s="33"/>
      <c r="D23" s="33"/>
      <c r="E23" s="33"/>
      <c r="G23" s="33"/>
      <c r="H23" s="33"/>
      <c r="I23" s="33"/>
      <c r="J23" s="52"/>
      <c r="K23" s="77"/>
      <c r="L23" s="78"/>
      <c r="M23" s="78"/>
      <c r="N23" s="78"/>
      <c r="O23" s="33"/>
      <c r="P23" s="33" t="e">
        <f t="shared" si="0"/>
        <v>#DIV/0!</v>
      </c>
      <c r="Q23" s="33"/>
      <c r="R23" s="33" t="e">
        <f t="shared" si="1"/>
        <v>#DIV/0!</v>
      </c>
    </row>
    <row r="24" spans="1:18" s="4" customFormat="1" x14ac:dyDescent="0.25">
      <c r="A24" s="1" t="s">
        <v>54</v>
      </c>
      <c r="B24" s="33"/>
      <c r="C24" s="33"/>
      <c r="D24" s="33"/>
      <c r="E24" s="33"/>
      <c r="F24" s="33"/>
      <c r="G24" s="33"/>
      <c r="H24" s="33"/>
      <c r="I24" s="33"/>
      <c r="J24" s="52"/>
      <c r="K24" s="79"/>
      <c r="L24" s="80"/>
      <c r="M24" s="80"/>
      <c r="N24" s="80"/>
      <c r="O24" s="33"/>
      <c r="P24" s="33" t="e">
        <f t="shared" si="0"/>
        <v>#DIV/0!</v>
      </c>
      <c r="Q24" s="33"/>
      <c r="R24" s="33" t="e">
        <f t="shared" si="1"/>
        <v>#DIV/0!</v>
      </c>
    </row>
    <row r="25" spans="1:18" s="4" customFormat="1" x14ac:dyDescent="0.25">
      <c r="A25" s="1" t="s">
        <v>15</v>
      </c>
      <c r="B25" s="33"/>
      <c r="C25" s="33"/>
      <c r="D25" s="33"/>
      <c r="E25" s="33"/>
      <c r="F25" s="33"/>
      <c r="G25" s="33"/>
      <c r="H25" s="33"/>
      <c r="I25" s="33"/>
      <c r="J25" s="79"/>
      <c r="K25" s="79"/>
      <c r="L25" s="80"/>
      <c r="M25" s="80"/>
      <c r="N25" s="80"/>
      <c r="O25" s="33"/>
      <c r="P25" s="33" t="e">
        <f t="shared" si="0"/>
        <v>#DIV/0!</v>
      </c>
      <c r="Q25" s="33"/>
      <c r="R25" s="33" t="e">
        <f t="shared" si="1"/>
        <v>#DIV/0!</v>
      </c>
    </row>
    <row r="26" spans="1:18" s="4" customFormat="1" x14ac:dyDescent="0.25">
      <c r="A26" s="1" t="s">
        <v>55</v>
      </c>
      <c r="B26" s="35">
        <f t="shared" ref="B26:P26" si="2">SUM(B4:B25)</f>
        <v>0</v>
      </c>
      <c r="C26" s="35">
        <f t="shared" si="2"/>
        <v>0</v>
      </c>
      <c r="D26" s="35">
        <f t="shared" si="2"/>
        <v>0</v>
      </c>
      <c r="E26" s="35">
        <f>SUM(E4:E25)</f>
        <v>0</v>
      </c>
      <c r="F26" s="35">
        <f t="shared" si="2"/>
        <v>0</v>
      </c>
      <c r="G26" s="35">
        <f t="shared" si="2"/>
        <v>0</v>
      </c>
      <c r="H26" s="35">
        <f>SUM(H4:H25)</f>
        <v>0</v>
      </c>
      <c r="I26" s="35">
        <f>SUM(I4:I25)</f>
        <v>0</v>
      </c>
      <c r="J26" s="35">
        <f t="shared" si="2"/>
        <v>0</v>
      </c>
      <c r="K26" s="35">
        <f t="shared" si="2"/>
        <v>0</v>
      </c>
      <c r="L26" s="35">
        <f>SUM(L4:L25)</f>
        <v>0</v>
      </c>
      <c r="M26" s="35">
        <f>SUM(M4:M25)</f>
        <v>0</v>
      </c>
      <c r="N26" s="35"/>
      <c r="O26" s="35"/>
      <c r="P26" s="60" t="e">
        <f t="shared" si="2"/>
        <v>#DIV/0!</v>
      </c>
      <c r="Q26" s="35">
        <f>SUM(Q4:Q25)</f>
        <v>0</v>
      </c>
      <c r="R26" s="35" t="e">
        <f>SUM(R4:R25)</f>
        <v>#DIV/0!</v>
      </c>
    </row>
    <row r="27" spans="1:18" x14ac:dyDescent="0.25">
      <c r="A27" s="1" t="s">
        <v>60</v>
      </c>
      <c r="B27" s="7">
        <f>B26</f>
        <v>0</v>
      </c>
      <c r="C27" s="7">
        <f>AVERAGE(B26:C26)</f>
        <v>0</v>
      </c>
      <c r="D27" s="7">
        <f>AVERAGE(B26:D26)</f>
        <v>0</v>
      </c>
      <c r="E27" s="7">
        <f>AVERAGE(B26:E26)</f>
        <v>0</v>
      </c>
      <c r="F27" s="7">
        <f>AVERAGE(B26:F26)</f>
        <v>0</v>
      </c>
      <c r="G27" s="7">
        <f>AVERAGE(B26:G26)</f>
        <v>0</v>
      </c>
      <c r="H27" s="7">
        <f>AVERAGE(B26:H26)</f>
        <v>0</v>
      </c>
      <c r="I27" s="7">
        <f>AVERAGE(B26:I26)</f>
        <v>0</v>
      </c>
      <c r="J27" s="7">
        <f>AVERAGE(B26:J26)</f>
        <v>0</v>
      </c>
      <c r="K27" s="7">
        <f>AVERAGE(B26:K26)</f>
        <v>0</v>
      </c>
      <c r="L27" s="7">
        <f>AVERAGE(B26:L26)</f>
        <v>0</v>
      </c>
      <c r="M27" s="7">
        <f>AVERAGE(B26:M26)</f>
        <v>0</v>
      </c>
      <c r="N27" s="7"/>
    </row>
    <row r="28" spans="1:18" x14ac:dyDescent="0.25">
      <c r="A28" s="1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8" x14ac:dyDescent="0.25">
      <c r="A29" s="1" t="s">
        <v>3</v>
      </c>
      <c r="B29" s="33">
        <f>Income!E29-Expenses!B26</f>
        <v>0</v>
      </c>
      <c r="C29" s="33">
        <f>Income!F29-Expenses!C26</f>
        <v>0</v>
      </c>
      <c r="D29" s="33">
        <f>Income!G29-Expenses!D26</f>
        <v>0</v>
      </c>
      <c r="E29" s="33">
        <f>Income!H29-Expenses!E26</f>
        <v>0</v>
      </c>
      <c r="F29" s="33">
        <f>Income!I29-Expenses!F26</f>
        <v>0</v>
      </c>
      <c r="G29" s="33">
        <f>Income!J29-Expenses!G26</f>
        <v>0</v>
      </c>
      <c r="H29" s="33">
        <f>Income!K29-Expenses!H26</f>
        <v>0</v>
      </c>
      <c r="I29" s="33">
        <f>Income!L29-Expenses!I26</f>
        <v>0</v>
      </c>
      <c r="J29" s="33">
        <f>Income!M29-Expenses!J26</f>
        <v>0</v>
      </c>
      <c r="K29" s="33">
        <f>Income!N29-Expenses!K26</f>
        <v>0</v>
      </c>
      <c r="L29" s="33">
        <f>Income!O29-Expenses!L26</f>
        <v>0</v>
      </c>
      <c r="M29" s="33">
        <f>Income!P29-Expenses!M26</f>
        <v>0</v>
      </c>
      <c r="N29" s="33"/>
      <c r="O29" s="33"/>
      <c r="P29" s="33"/>
    </row>
    <row r="30" spans="1:18" x14ac:dyDescent="0.25">
      <c r="A30" s="1" t="s">
        <v>59</v>
      </c>
      <c r="B30" s="33">
        <f>B29</f>
        <v>0</v>
      </c>
      <c r="C30" s="33">
        <f t="shared" ref="C30:M30" si="3">B30+C29</f>
        <v>0</v>
      </c>
      <c r="D30" s="33">
        <f>C30+D29</f>
        <v>0</v>
      </c>
      <c r="E30" s="33">
        <f>D30+E29</f>
        <v>0</v>
      </c>
      <c r="F30" s="33">
        <f>E30+F29</f>
        <v>0</v>
      </c>
      <c r="G30" s="33">
        <f t="shared" si="3"/>
        <v>0</v>
      </c>
      <c r="H30" s="33">
        <f t="shared" si="3"/>
        <v>0</v>
      </c>
      <c r="I30" s="33">
        <f>H30+I29</f>
        <v>0</v>
      </c>
      <c r="J30" s="33">
        <f>I30+J29</f>
        <v>0</v>
      </c>
      <c r="K30" s="33">
        <f t="shared" si="3"/>
        <v>0</v>
      </c>
      <c r="L30" s="33">
        <f t="shared" si="3"/>
        <v>0</v>
      </c>
      <c r="M30" s="33">
        <f t="shared" si="3"/>
        <v>0</v>
      </c>
      <c r="N30" s="33"/>
      <c r="O30" s="33"/>
      <c r="P30" s="33"/>
    </row>
    <row r="31" spans="1:18" x14ac:dyDescent="0.25">
      <c r="A31" s="1" t="s">
        <v>60</v>
      </c>
      <c r="B31" s="33">
        <f>B30</f>
        <v>0</v>
      </c>
      <c r="C31" s="33">
        <f>AVERAGE(B29:C29)</f>
        <v>0</v>
      </c>
      <c r="D31" s="33">
        <f>AVERAGE(B29:D29)</f>
        <v>0</v>
      </c>
      <c r="E31" s="33">
        <f>AVERAGE(B29:E29)</f>
        <v>0</v>
      </c>
      <c r="F31" s="33">
        <f>AVERAGE(B29:F29)</f>
        <v>0</v>
      </c>
      <c r="G31" s="33">
        <f>AVERAGE(B29:G29)</f>
        <v>0</v>
      </c>
      <c r="H31" s="33">
        <f>AVERAGE(B29:H29)</f>
        <v>0</v>
      </c>
      <c r="I31" s="33">
        <f>AVERAGE(B29:I29)</f>
        <v>0</v>
      </c>
      <c r="J31" s="33">
        <f>AVERAGE(B29:J29)</f>
        <v>0</v>
      </c>
      <c r="K31" s="33">
        <f>AVERAGE(C29:K29)</f>
        <v>0</v>
      </c>
      <c r="L31" s="33">
        <f>AVERAGE(D29:L29)</f>
        <v>0</v>
      </c>
      <c r="M31" s="33">
        <f>AVERAGE(E29:M29)</f>
        <v>0</v>
      </c>
      <c r="N31" s="33"/>
      <c r="O31" s="33"/>
      <c r="P31" s="33"/>
    </row>
    <row r="32" spans="1:18" x14ac:dyDescent="0.25">
      <c r="A32" s="1" t="s">
        <v>61</v>
      </c>
      <c r="B32" s="33">
        <f>B31</f>
        <v>0</v>
      </c>
      <c r="C32" s="33">
        <f>C31</f>
        <v>0</v>
      </c>
      <c r="D32" s="33">
        <f>AVERAGE(B29:D29)</f>
        <v>0</v>
      </c>
      <c r="E32" s="33">
        <f>AVERAGE(C29:E29)</f>
        <v>0</v>
      </c>
      <c r="F32" s="33">
        <f>AVERAGE(D29:F29)</f>
        <v>0</v>
      </c>
      <c r="G32" s="33">
        <f>AVERAGE(E29:G29)</f>
        <v>0</v>
      </c>
      <c r="H32" s="33">
        <f t="shared" ref="H32:M32" si="4">AVERAGE(F29:H29)</f>
        <v>0</v>
      </c>
      <c r="I32" s="33">
        <f t="shared" si="4"/>
        <v>0</v>
      </c>
      <c r="J32" s="33">
        <f>AVERAGE(H29:J29)</f>
        <v>0</v>
      </c>
      <c r="K32" s="33">
        <f>AVERAGE(I29:K29)</f>
        <v>0</v>
      </c>
      <c r="L32" s="33">
        <f t="shared" si="4"/>
        <v>0</v>
      </c>
      <c r="M32" s="33">
        <f t="shared" si="4"/>
        <v>0</v>
      </c>
      <c r="N32" s="33"/>
      <c r="O32" s="33"/>
      <c r="P32" s="33"/>
    </row>
    <row r="33" spans="2:13" x14ac:dyDescent="0.25">
      <c r="B33" s="7">
        <f>B26-B17</f>
        <v>0</v>
      </c>
      <c r="C33" s="7">
        <f t="shared" ref="C33:M33" si="5">C26-C17</f>
        <v>0</v>
      </c>
      <c r="D33" s="7">
        <f t="shared" si="5"/>
        <v>0</v>
      </c>
      <c r="E33" s="7">
        <f t="shared" si="5"/>
        <v>0</v>
      </c>
      <c r="F33" s="7">
        <f t="shared" si="5"/>
        <v>0</v>
      </c>
      <c r="G33" s="7">
        <f t="shared" si="5"/>
        <v>0</v>
      </c>
      <c r="H33" s="7">
        <f t="shared" si="5"/>
        <v>0</v>
      </c>
      <c r="I33" s="7">
        <f t="shared" si="5"/>
        <v>0</v>
      </c>
      <c r="J33" s="7">
        <f t="shared" si="5"/>
        <v>0</v>
      </c>
      <c r="K33" s="7">
        <f t="shared" si="5"/>
        <v>0</v>
      </c>
      <c r="L33" s="7">
        <f t="shared" si="5"/>
        <v>0</v>
      </c>
      <c r="M33" s="7">
        <f t="shared" si="5"/>
        <v>0</v>
      </c>
    </row>
    <row r="35" spans="2:13" x14ac:dyDescent="0.25">
      <c r="I35" s="33">
        <f>I7</f>
        <v>0</v>
      </c>
    </row>
    <row r="39" spans="2:13" x14ac:dyDescent="0.25">
      <c r="K39" t="s">
        <v>13</v>
      </c>
    </row>
  </sheetData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Income</vt:lpstr>
      <vt:lpstr>Expenses</vt:lpstr>
      <vt:lpstr>Expenses!Print_Area</vt:lpstr>
      <vt:lpstr>Income!Print_Area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BSparks</dc:creator>
  <cp:lastModifiedBy>Brett Sparks</cp:lastModifiedBy>
  <cp:lastPrinted>2019-03-11T19:27:07Z</cp:lastPrinted>
  <dcterms:created xsi:type="dcterms:W3CDTF">2013-02-14T16:27:57Z</dcterms:created>
  <dcterms:modified xsi:type="dcterms:W3CDTF">2023-05-06T15:43:49Z</dcterms:modified>
</cp:coreProperties>
</file>